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tilisateur\Documents\Bachelier en Coopération internationale\Cours\Info 1CI 2023-2024\Excel\Exercices syllabus\"/>
    </mc:Choice>
  </mc:AlternateContent>
  <xr:revisionPtr revIDLastSave="0" documentId="13_ncr:1_{8AAA6016-31A7-48BD-AE24-C20BD8CD499B}" xr6:coauthVersionLast="47" xr6:coauthVersionMax="47" xr10:uidLastSave="{00000000-0000-0000-0000-000000000000}"/>
  <bookViews>
    <workbookView xWindow="22932" yWindow="5172" windowWidth="23256" windowHeight="12576" xr2:uid="{00000000-000D-0000-FFFF-FFFF00000000}"/>
  </bookViews>
  <sheets>
    <sheet name="Rech1" sheetId="4" r:id="rId1"/>
    <sheet name="Rech2" sheetId="5" r:id="rId2"/>
    <sheet name="Rech3" sheetId="6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" i="6" l="1"/>
  <c r="H4" i="6"/>
  <c r="H5" i="6"/>
  <c r="H6" i="6"/>
  <c r="H7" i="6"/>
  <c r="H8" i="6"/>
  <c r="H9" i="6"/>
  <c r="H10" i="6"/>
  <c r="H11" i="6"/>
  <c r="H12" i="6"/>
  <c r="H13" i="6"/>
  <c r="H2" i="6"/>
  <c r="I2" i="6" s="1"/>
  <c r="F3" i="6"/>
  <c r="F4" i="6"/>
  <c r="F5" i="6"/>
  <c r="F6" i="6"/>
  <c r="F7" i="6"/>
  <c r="F8" i="6"/>
  <c r="G8" i="6" s="1"/>
  <c r="K8" i="6" s="1"/>
  <c r="F9" i="6"/>
  <c r="F10" i="6"/>
  <c r="F11" i="6"/>
  <c r="F12" i="6"/>
  <c r="F13" i="6"/>
  <c r="F2" i="6"/>
  <c r="G2" i="6" s="1"/>
  <c r="H3" i="5"/>
  <c r="H4" i="5"/>
  <c r="H5" i="5"/>
  <c r="H6" i="5"/>
  <c r="H7" i="5"/>
  <c r="H8" i="5"/>
  <c r="H9" i="5"/>
  <c r="H10" i="5"/>
  <c r="H11" i="5"/>
  <c r="H12" i="5"/>
  <c r="H13" i="5"/>
  <c r="H2" i="5"/>
  <c r="I2" i="5" s="1"/>
  <c r="F3" i="5"/>
  <c r="G3" i="5" s="1"/>
  <c r="F4" i="5"/>
  <c r="F5" i="5"/>
  <c r="F6" i="5"/>
  <c r="F7" i="5"/>
  <c r="F8" i="5"/>
  <c r="F9" i="5"/>
  <c r="F10" i="5"/>
  <c r="F11" i="5"/>
  <c r="G11" i="5" s="1"/>
  <c r="F12" i="5"/>
  <c r="F13" i="5"/>
  <c r="F2" i="5"/>
  <c r="I13" i="6"/>
  <c r="G13" i="6"/>
  <c r="E13" i="6"/>
  <c r="I12" i="6"/>
  <c r="G12" i="6"/>
  <c r="E12" i="6"/>
  <c r="I11" i="6"/>
  <c r="E11" i="6"/>
  <c r="G11" i="6" s="1"/>
  <c r="I10" i="6"/>
  <c r="G10" i="6"/>
  <c r="E10" i="6"/>
  <c r="G9" i="6"/>
  <c r="E9" i="6"/>
  <c r="I8" i="6"/>
  <c r="E8" i="6"/>
  <c r="I7" i="6"/>
  <c r="G7" i="6"/>
  <c r="E7" i="6"/>
  <c r="I6" i="6"/>
  <c r="G6" i="6"/>
  <c r="E6" i="6"/>
  <c r="I5" i="6"/>
  <c r="G5" i="6"/>
  <c r="E5" i="6"/>
  <c r="I4" i="6"/>
  <c r="E4" i="6"/>
  <c r="I3" i="6"/>
  <c r="E3" i="6"/>
  <c r="G3" i="6" s="1"/>
  <c r="E2" i="6"/>
  <c r="I13" i="5"/>
  <c r="G13" i="5"/>
  <c r="E13" i="5"/>
  <c r="I12" i="5"/>
  <c r="G12" i="5"/>
  <c r="E12" i="5"/>
  <c r="I11" i="5"/>
  <c r="E11" i="5"/>
  <c r="I10" i="5"/>
  <c r="G10" i="5"/>
  <c r="E10" i="5"/>
  <c r="E9" i="5"/>
  <c r="I8" i="5"/>
  <c r="G8" i="5"/>
  <c r="E8" i="5"/>
  <c r="I7" i="5"/>
  <c r="G7" i="5"/>
  <c r="E7" i="5"/>
  <c r="K7" i="5" s="1"/>
  <c r="L7" i="5" s="1"/>
  <c r="I6" i="5"/>
  <c r="G6" i="5"/>
  <c r="E6" i="5"/>
  <c r="I5" i="5"/>
  <c r="E5" i="5"/>
  <c r="G5" i="5" s="1"/>
  <c r="I4" i="5"/>
  <c r="E4" i="5"/>
  <c r="I3" i="5"/>
  <c r="E3" i="5"/>
  <c r="E2" i="5"/>
  <c r="H2" i="4"/>
  <c r="F2" i="4"/>
  <c r="K3" i="6" l="1"/>
  <c r="L3" i="6" s="1"/>
  <c r="K12" i="6"/>
  <c r="L12" i="6" s="1"/>
  <c r="L8" i="6"/>
  <c r="K2" i="6"/>
  <c r="K3" i="5"/>
  <c r="K12" i="5"/>
  <c r="L12" i="5" s="1"/>
  <c r="K11" i="5"/>
  <c r="L11" i="5" s="1"/>
  <c r="K6" i="5"/>
  <c r="G4" i="5"/>
  <c r="K13" i="5"/>
  <c r="L13" i="5" s="1"/>
  <c r="L6" i="5"/>
  <c r="K10" i="5"/>
  <c r="L10" i="5" s="1"/>
  <c r="G2" i="5"/>
  <c r="L2" i="6"/>
  <c r="K11" i="6"/>
  <c r="L11" i="6" s="1"/>
  <c r="I9" i="6"/>
  <c r="K9" i="6" s="1"/>
  <c r="K10" i="6"/>
  <c r="L10" i="6" s="1"/>
  <c r="G4" i="6"/>
  <c r="K7" i="6"/>
  <c r="L7" i="6" s="1"/>
  <c r="K6" i="6"/>
  <c r="L6" i="6" s="1"/>
  <c r="K5" i="6"/>
  <c r="L5" i="6" s="1"/>
  <c r="K13" i="6"/>
  <c r="L13" i="6" s="1"/>
  <c r="K4" i="5"/>
  <c r="L4" i="5" s="1"/>
  <c r="K5" i="5"/>
  <c r="L5" i="5" s="1"/>
  <c r="L3" i="5"/>
  <c r="K2" i="5"/>
  <c r="L2" i="5" s="1"/>
  <c r="I9" i="5"/>
  <c r="G9" i="5"/>
  <c r="K8" i="5"/>
  <c r="L8" i="5" s="1"/>
  <c r="I3" i="4"/>
  <c r="I4" i="4"/>
  <c r="I5" i="4"/>
  <c r="I6" i="4"/>
  <c r="I7" i="4"/>
  <c r="I8" i="4"/>
  <c r="I10" i="4"/>
  <c r="I11" i="4"/>
  <c r="I12" i="4"/>
  <c r="I13" i="4"/>
  <c r="G6" i="4"/>
  <c r="G7" i="4"/>
  <c r="G10" i="4"/>
  <c r="G12" i="4"/>
  <c r="G13" i="4"/>
  <c r="H13" i="4"/>
  <c r="F13" i="4"/>
  <c r="E13" i="4"/>
  <c r="H12" i="4"/>
  <c r="F12" i="4"/>
  <c r="E12" i="4"/>
  <c r="H11" i="4"/>
  <c r="F11" i="4"/>
  <c r="E11" i="4"/>
  <c r="G11" i="4" s="1"/>
  <c r="H10" i="4"/>
  <c r="F10" i="4"/>
  <c r="E10" i="4"/>
  <c r="H9" i="4"/>
  <c r="F9" i="4"/>
  <c r="E9" i="4"/>
  <c r="H8" i="4"/>
  <c r="F8" i="4"/>
  <c r="E8" i="4"/>
  <c r="G8" i="4" s="1"/>
  <c r="H7" i="4"/>
  <c r="F7" i="4"/>
  <c r="E7" i="4"/>
  <c r="H6" i="4"/>
  <c r="F6" i="4"/>
  <c r="E6" i="4"/>
  <c r="H5" i="4"/>
  <c r="F5" i="4"/>
  <c r="E5" i="4"/>
  <c r="G5" i="4" s="1"/>
  <c r="H4" i="4"/>
  <c r="F4" i="4"/>
  <c r="E4" i="4"/>
  <c r="G4" i="4" s="1"/>
  <c r="H3" i="4"/>
  <c r="F3" i="4"/>
  <c r="E3" i="4"/>
  <c r="G3" i="4" s="1"/>
  <c r="E2" i="4"/>
  <c r="I2" i="4" s="1"/>
  <c r="K9" i="5" l="1"/>
  <c r="L9" i="5" s="1"/>
  <c r="K4" i="6"/>
  <c r="L4" i="6" s="1"/>
  <c r="L9" i="6"/>
  <c r="G9" i="4"/>
  <c r="G2" i="4"/>
  <c r="K2" i="4" s="1"/>
  <c r="L2" i="4" s="1"/>
  <c r="I9" i="4"/>
  <c r="K5" i="4"/>
  <c r="L5" i="4" s="1"/>
  <c r="K13" i="4"/>
  <c r="L13" i="4" s="1"/>
  <c r="K12" i="4"/>
  <c r="L12" i="4" s="1"/>
  <c r="K9" i="4"/>
  <c r="L9" i="4" s="1"/>
  <c r="K4" i="4"/>
  <c r="L4" i="4" s="1"/>
  <c r="K8" i="4"/>
  <c r="L8" i="4" s="1"/>
  <c r="K11" i="4"/>
  <c r="K7" i="4"/>
  <c r="L7" i="4" s="1"/>
  <c r="K3" i="4"/>
  <c r="L3" i="4" s="1"/>
  <c r="K10" i="4"/>
  <c r="L10" i="4" s="1"/>
  <c r="K6" i="4"/>
  <c r="L6" i="4" s="1"/>
  <c r="L11" i="4" l="1"/>
</calcChain>
</file>

<file path=xl/sharedStrings.xml><?xml version="1.0" encoding="utf-8"?>
<sst xmlns="http://schemas.openxmlformats.org/spreadsheetml/2006/main" count="75" uniqueCount="22">
  <si>
    <t>Code</t>
  </si>
  <si>
    <t>Libellé de l'article</t>
  </si>
  <si>
    <t>Prix unitaire</t>
  </si>
  <si>
    <t>Quantité</t>
  </si>
  <si>
    <t>Total HT</t>
  </si>
  <si>
    <t>Taux Remise 1</t>
  </si>
  <si>
    <t>Taux Remise 2</t>
  </si>
  <si>
    <t>Montant Remise 1</t>
  </si>
  <si>
    <t>Montant Remise 2</t>
  </si>
  <si>
    <t>Taux TVA</t>
  </si>
  <si>
    <t>Montant TVA</t>
  </si>
  <si>
    <t>Total TTc</t>
  </si>
  <si>
    <t>Lait</t>
  </si>
  <si>
    <t>Sucre</t>
  </si>
  <si>
    <t>Beurre</t>
  </si>
  <si>
    <t>Œufs</t>
  </si>
  <si>
    <t>Chocolat</t>
  </si>
  <si>
    <t>Farine</t>
  </si>
  <si>
    <t>Café</t>
  </si>
  <si>
    <t>Semoule</t>
  </si>
  <si>
    <t>Thé</t>
  </si>
  <si>
    <t>Riz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</si>
</sst>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[$€-40C]_-;\-* #,##0.00\ [$€-40C]_-;_-* &quot;-&quot;??\ [$€-40C]_-;_-@_-"/>
    <numFmt numFmtId="165" formatCode="#,##0.00\ [$€-40C];\-#,##0.00\ [$€-40C]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9" fontId="0" fillId="0" borderId="1" xfId="0" applyNumberFormat="1" applyFill="1" applyBorder="1"/>
    <xf numFmtId="164" fontId="0" fillId="2" borderId="1" xfId="0" applyNumberFormat="1" applyFill="1" applyBorder="1"/>
    <xf numFmtId="9" fontId="0" fillId="2" borderId="1" xfId="1" applyFont="1" applyFill="1" applyBorder="1" applyAlignment="1">
      <alignment horizontal="center"/>
    </xf>
    <xf numFmtId="165" fontId="0" fillId="2" borderId="1" xfId="0" applyNumberFormat="1" applyFill="1" applyBorder="1"/>
    <xf numFmtId="9" fontId="0" fillId="0" borderId="1" xfId="1" applyFont="1" applyBorder="1"/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9"/>
  <sheetViews>
    <sheetView tabSelected="1" workbookViewId="0"/>
  </sheetViews>
  <sheetFormatPr baseColWidth="10" defaultRowHeight="15" x14ac:dyDescent="0.25"/>
  <cols>
    <col min="5" max="5" width="13.42578125" customWidth="1"/>
    <col min="11" max="11" width="12.5703125" bestFit="1" customWidth="1"/>
  </cols>
  <sheetData>
    <row r="1" spans="1:12" ht="30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7</v>
      </c>
      <c r="H1" s="1" t="s">
        <v>6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x14ac:dyDescent="0.25">
      <c r="A2" s="2">
        <v>4</v>
      </c>
      <c r="B2" s="2" t="s">
        <v>12</v>
      </c>
      <c r="C2" s="2">
        <v>0.45</v>
      </c>
      <c r="D2" s="2">
        <v>110</v>
      </c>
      <c r="E2" s="4">
        <f>C2*D2</f>
        <v>49.5</v>
      </c>
      <c r="F2" s="5">
        <f>IF($A2="","***",VLOOKUP($A2,$C$16:$E$19,2,FALSE))</f>
        <v>0.02</v>
      </c>
      <c r="G2" s="4">
        <f>IF(D2&gt;=30,E2*F2,0)</f>
        <v>0.99</v>
      </c>
      <c r="H2" s="5">
        <f>IF($A2="","***",VLOOKUP($A2,$C$16:$E$19,3,FALSE))</f>
        <v>0.01</v>
      </c>
      <c r="I2" s="4">
        <f>IF(D2&gt;=100,E2*H2,0)</f>
        <v>0.495</v>
      </c>
      <c r="J2" s="3">
        <v>0.06</v>
      </c>
      <c r="K2" s="4">
        <f>(E2-G2-I2)*J2</f>
        <v>2.8809</v>
      </c>
      <c r="L2" s="6">
        <f>E2-G2-I2+K2</f>
        <v>50.895899999999997</v>
      </c>
    </row>
    <row r="3" spans="1:12" x14ac:dyDescent="0.25">
      <c r="A3" s="2">
        <v>4</v>
      </c>
      <c r="B3" s="2" t="s">
        <v>13</v>
      </c>
      <c r="C3" s="2">
        <v>0.67</v>
      </c>
      <c r="D3" s="2">
        <v>50</v>
      </c>
      <c r="E3" s="4">
        <f t="shared" ref="E3:E13" si="0">C3*D3</f>
        <v>33.5</v>
      </c>
      <c r="F3" s="5">
        <f t="shared" ref="F3:F13" si="1">IF(A3="","***",VLOOKUP($A3,$C$17:$E$19,2,FALSE))</f>
        <v>0.02</v>
      </c>
      <c r="G3" s="4">
        <f t="shared" ref="G3:G13" si="2">IF(D3&gt;=30,E3*F3,0)</f>
        <v>0.67</v>
      </c>
      <c r="H3" s="5">
        <f t="shared" ref="H3:H13" si="3">IF($A3="","***",VLOOKUP($A3,$C$17:$E$19,3,FALSE))</f>
        <v>0.01</v>
      </c>
      <c r="I3" s="4">
        <f t="shared" ref="I3:I13" si="4">IF(D3&gt;=100,E3*H3,0)</f>
        <v>0</v>
      </c>
      <c r="J3" s="3">
        <v>0.06</v>
      </c>
      <c r="K3" s="4">
        <f t="shared" ref="K3:K13" si="5">(E3-G3-I3)*J3</f>
        <v>1.9697999999999998</v>
      </c>
      <c r="L3" s="6">
        <f t="shared" ref="L3:L13" si="6">E3-G3-I3+K3</f>
        <v>34.799799999999998</v>
      </c>
    </row>
    <row r="4" spans="1:12" x14ac:dyDescent="0.25">
      <c r="A4" s="2">
        <v>3</v>
      </c>
      <c r="B4" s="2" t="s">
        <v>14</v>
      </c>
      <c r="C4" s="2">
        <v>1.39</v>
      </c>
      <c r="D4" s="2">
        <v>40</v>
      </c>
      <c r="E4" s="4">
        <f t="shared" si="0"/>
        <v>55.599999999999994</v>
      </c>
      <c r="F4" s="5">
        <f t="shared" si="1"/>
        <v>0.04</v>
      </c>
      <c r="G4" s="4">
        <f t="shared" si="2"/>
        <v>2.2239999999999998</v>
      </c>
      <c r="H4" s="5">
        <f t="shared" si="3"/>
        <v>0.02</v>
      </c>
      <c r="I4" s="4">
        <f t="shared" si="4"/>
        <v>0</v>
      </c>
      <c r="J4" s="3">
        <v>0.06</v>
      </c>
      <c r="K4" s="4">
        <f t="shared" si="5"/>
        <v>3.2025599999999996</v>
      </c>
      <c r="L4" s="6">
        <f t="shared" si="6"/>
        <v>56.578559999999996</v>
      </c>
    </row>
    <row r="5" spans="1:12" x14ac:dyDescent="0.25">
      <c r="A5" s="2">
        <v>4</v>
      </c>
      <c r="B5" s="2" t="s">
        <v>15</v>
      </c>
      <c r="C5" s="2">
        <v>0.15</v>
      </c>
      <c r="D5" s="2">
        <v>50</v>
      </c>
      <c r="E5" s="4">
        <f t="shared" si="0"/>
        <v>7.5</v>
      </c>
      <c r="F5" s="5">
        <f t="shared" si="1"/>
        <v>0.02</v>
      </c>
      <c r="G5" s="4">
        <f t="shared" si="2"/>
        <v>0.15</v>
      </c>
      <c r="H5" s="5">
        <f t="shared" si="3"/>
        <v>0.01</v>
      </c>
      <c r="I5" s="4">
        <f t="shared" si="4"/>
        <v>0</v>
      </c>
      <c r="J5" s="3">
        <v>0.06</v>
      </c>
      <c r="K5" s="4">
        <f t="shared" si="5"/>
        <v>0.44099999999999995</v>
      </c>
      <c r="L5" s="6">
        <f t="shared" si="6"/>
        <v>7.7909999999999995</v>
      </c>
    </row>
    <row r="6" spans="1:12" x14ac:dyDescent="0.25">
      <c r="A6" s="2">
        <v>3</v>
      </c>
      <c r="B6" s="2" t="s">
        <v>16</v>
      </c>
      <c r="C6" s="2">
        <v>1.64</v>
      </c>
      <c r="D6" s="2">
        <v>10</v>
      </c>
      <c r="E6" s="4">
        <f t="shared" si="0"/>
        <v>16.399999999999999</v>
      </c>
      <c r="F6" s="5">
        <f t="shared" si="1"/>
        <v>0.04</v>
      </c>
      <c r="G6" s="4">
        <f t="shared" si="2"/>
        <v>0</v>
      </c>
      <c r="H6" s="5">
        <f t="shared" si="3"/>
        <v>0.02</v>
      </c>
      <c r="I6" s="4">
        <f t="shared" si="4"/>
        <v>0</v>
      </c>
      <c r="J6" s="3">
        <v>0.06</v>
      </c>
      <c r="K6" s="4">
        <f t="shared" si="5"/>
        <v>0.98399999999999987</v>
      </c>
      <c r="L6" s="6">
        <f t="shared" si="6"/>
        <v>17.383999999999997</v>
      </c>
    </row>
    <row r="7" spans="1:12" x14ac:dyDescent="0.25">
      <c r="A7" s="2">
        <v>4</v>
      </c>
      <c r="B7" s="2" t="s">
        <v>17</v>
      </c>
      <c r="C7" s="2">
        <v>1.04</v>
      </c>
      <c r="D7" s="2">
        <v>20</v>
      </c>
      <c r="E7" s="4">
        <f t="shared" si="0"/>
        <v>20.8</v>
      </c>
      <c r="F7" s="5">
        <f t="shared" si="1"/>
        <v>0.02</v>
      </c>
      <c r="G7" s="4">
        <f t="shared" si="2"/>
        <v>0</v>
      </c>
      <c r="H7" s="5">
        <f t="shared" si="3"/>
        <v>0.01</v>
      </c>
      <c r="I7" s="4">
        <f t="shared" si="4"/>
        <v>0</v>
      </c>
      <c r="J7" s="3">
        <v>0.06</v>
      </c>
      <c r="K7" s="4">
        <f t="shared" si="5"/>
        <v>1.248</v>
      </c>
      <c r="L7" s="6">
        <f t="shared" si="6"/>
        <v>22.048000000000002</v>
      </c>
    </row>
    <row r="8" spans="1:12" x14ac:dyDescent="0.25">
      <c r="A8" s="2">
        <v>2</v>
      </c>
      <c r="B8" s="2" t="s">
        <v>18</v>
      </c>
      <c r="C8" s="2">
        <v>2.38</v>
      </c>
      <c r="D8" s="2">
        <v>30</v>
      </c>
      <c r="E8" s="4">
        <f t="shared" si="0"/>
        <v>71.399999999999991</v>
      </c>
      <c r="F8" s="5">
        <f t="shared" si="1"/>
        <v>0.06</v>
      </c>
      <c r="G8" s="4">
        <f t="shared" si="2"/>
        <v>4.2839999999999989</v>
      </c>
      <c r="H8" s="5">
        <f t="shared" si="3"/>
        <v>0.03</v>
      </c>
      <c r="I8" s="4">
        <f t="shared" si="4"/>
        <v>0</v>
      </c>
      <c r="J8" s="3">
        <v>0.06</v>
      </c>
      <c r="K8" s="4">
        <f t="shared" si="5"/>
        <v>4.026959999999999</v>
      </c>
      <c r="L8" s="6">
        <f t="shared" si="6"/>
        <v>71.142959999999988</v>
      </c>
    </row>
    <row r="9" spans="1:12" x14ac:dyDescent="0.25">
      <c r="A9" s="2">
        <v>4</v>
      </c>
      <c r="B9" s="2" t="s">
        <v>19</v>
      </c>
      <c r="C9" s="2">
        <v>0.59</v>
      </c>
      <c r="D9" s="2">
        <v>120</v>
      </c>
      <c r="E9" s="4">
        <f t="shared" si="0"/>
        <v>70.8</v>
      </c>
      <c r="F9" s="5">
        <f t="shared" si="1"/>
        <v>0.02</v>
      </c>
      <c r="G9" s="4">
        <f t="shared" si="2"/>
        <v>1.4159999999999999</v>
      </c>
      <c r="H9" s="5">
        <f t="shared" si="3"/>
        <v>0.01</v>
      </c>
      <c r="I9" s="4">
        <f t="shared" si="4"/>
        <v>0.70799999999999996</v>
      </c>
      <c r="J9" s="3">
        <v>0.06</v>
      </c>
      <c r="K9" s="4">
        <f t="shared" si="5"/>
        <v>4.1205600000000002</v>
      </c>
      <c r="L9" s="6">
        <f t="shared" si="6"/>
        <v>72.796559999999999</v>
      </c>
    </row>
    <row r="10" spans="1:12" x14ac:dyDescent="0.25">
      <c r="A10" s="2">
        <v>2</v>
      </c>
      <c r="B10" s="2" t="s">
        <v>20</v>
      </c>
      <c r="C10" s="2">
        <v>1.64</v>
      </c>
      <c r="D10" s="2">
        <v>10</v>
      </c>
      <c r="E10" s="4">
        <f t="shared" si="0"/>
        <v>16.399999999999999</v>
      </c>
      <c r="F10" s="5">
        <f t="shared" si="1"/>
        <v>0.06</v>
      </c>
      <c r="G10" s="4">
        <f t="shared" si="2"/>
        <v>0</v>
      </c>
      <c r="H10" s="5">
        <f t="shared" si="3"/>
        <v>0.03</v>
      </c>
      <c r="I10" s="4">
        <f t="shared" si="4"/>
        <v>0</v>
      </c>
      <c r="J10" s="3">
        <v>0.06</v>
      </c>
      <c r="K10" s="4">
        <f t="shared" si="5"/>
        <v>0.98399999999999987</v>
      </c>
      <c r="L10" s="6">
        <f t="shared" si="6"/>
        <v>17.383999999999997</v>
      </c>
    </row>
    <row r="11" spans="1:12" x14ac:dyDescent="0.25">
      <c r="A11" s="2">
        <v>4</v>
      </c>
      <c r="B11" s="2" t="s">
        <v>21</v>
      </c>
      <c r="C11" s="2">
        <v>1.93</v>
      </c>
      <c r="D11" s="2">
        <v>70</v>
      </c>
      <c r="E11" s="4">
        <f t="shared" si="0"/>
        <v>135.1</v>
      </c>
      <c r="F11" s="5">
        <f t="shared" si="1"/>
        <v>0.02</v>
      </c>
      <c r="G11" s="4">
        <f t="shared" si="2"/>
        <v>2.702</v>
      </c>
      <c r="H11" s="5">
        <f t="shared" si="3"/>
        <v>0.01</v>
      </c>
      <c r="I11" s="4">
        <f t="shared" si="4"/>
        <v>0</v>
      </c>
      <c r="J11" s="3">
        <v>0.06</v>
      </c>
      <c r="K11" s="4">
        <f t="shared" si="5"/>
        <v>7.9438799999999992</v>
      </c>
      <c r="L11" s="6">
        <f t="shared" si="6"/>
        <v>140.34188</v>
      </c>
    </row>
    <row r="12" spans="1:12" x14ac:dyDescent="0.25">
      <c r="A12" s="2"/>
      <c r="B12" s="2"/>
      <c r="C12" s="2"/>
      <c r="D12" s="2"/>
      <c r="E12" s="4">
        <f t="shared" si="0"/>
        <v>0</v>
      </c>
      <c r="F12" s="5" t="str">
        <f t="shared" si="1"/>
        <v>***</v>
      </c>
      <c r="G12" s="4">
        <f t="shared" si="2"/>
        <v>0</v>
      </c>
      <c r="H12" s="5" t="str">
        <f t="shared" si="3"/>
        <v>***</v>
      </c>
      <c r="I12" s="4">
        <f t="shared" si="4"/>
        <v>0</v>
      </c>
      <c r="J12" s="3">
        <v>0.06</v>
      </c>
      <c r="K12" s="4">
        <f t="shared" si="5"/>
        <v>0</v>
      </c>
      <c r="L12" s="6">
        <f t="shared" si="6"/>
        <v>0</v>
      </c>
    </row>
    <row r="13" spans="1:12" x14ac:dyDescent="0.25">
      <c r="A13" s="2"/>
      <c r="B13" s="2"/>
      <c r="C13" s="2"/>
      <c r="D13" s="2"/>
      <c r="E13" s="4">
        <f t="shared" si="0"/>
        <v>0</v>
      </c>
      <c r="F13" s="5" t="str">
        <f t="shared" si="1"/>
        <v>***</v>
      </c>
      <c r="G13" s="4">
        <f t="shared" si="2"/>
        <v>0</v>
      </c>
      <c r="H13" s="5" t="str">
        <f t="shared" si="3"/>
        <v>***</v>
      </c>
      <c r="I13" s="4">
        <f t="shared" si="4"/>
        <v>0</v>
      </c>
      <c r="J13" s="3">
        <v>0.06</v>
      </c>
      <c r="K13" s="4">
        <f t="shared" si="5"/>
        <v>0</v>
      </c>
      <c r="L13" s="6">
        <f t="shared" si="6"/>
        <v>0</v>
      </c>
    </row>
    <row r="16" spans="1:12" x14ac:dyDescent="0.25">
      <c r="C16" s="2" t="s">
        <v>0</v>
      </c>
      <c r="D16" s="2" t="s">
        <v>5</v>
      </c>
      <c r="E16" s="2" t="s">
        <v>6</v>
      </c>
    </row>
    <row r="17" spans="3:5" x14ac:dyDescent="0.25">
      <c r="C17" s="2">
        <v>2</v>
      </c>
      <c r="D17" s="7">
        <v>0.06</v>
      </c>
      <c r="E17" s="7">
        <v>0.03</v>
      </c>
    </row>
    <row r="18" spans="3:5" x14ac:dyDescent="0.25">
      <c r="C18" s="2">
        <v>3</v>
      </c>
      <c r="D18" s="7">
        <v>0.04</v>
      </c>
      <c r="E18" s="7">
        <v>0.02</v>
      </c>
    </row>
    <row r="19" spans="3:5" x14ac:dyDescent="0.25">
      <c r="C19" s="2">
        <v>4</v>
      </c>
      <c r="D19" s="7">
        <v>0.02</v>
      </c>
      <c r="E19" s="7">
        <v>0.01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1C753-F2E8-4A39-88A5-82F893E49B89}">
  <dimension ref="A1:L19"/>
  <sheetViews>
    <sheetView workbookViewId="0">
      <selection activeCell="L2" sqref="L2"/>
    </sheetView>
  </sheetViews>
  <sheetFormatPr baseColWidth="10" defaultRowHeight="15" x14ac:dyDescent="0.25"/>
  <cols>
    <col min="5" max="5" width="13.42578125" customWidth="1"/>
    <col min="11" max="11" width="12.5703125" bestFit="1" customWidth="1"/>
  </cols>
  <sheetData>
    <row r="1" spans="1:12" ht="30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7</v>
      </c>
      <c r="H1" s="1" t="s">
        <v>6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x14ac:dyDescent="0.25">
      <c r="A2" s="2">
        <v>4</v>
      </c>
      <c r="B2" s="2" t="s">
        <v>12</v>
      </c>
      <c r="C2" s="2">
        <v>0.45</v>
      </c>
      <c r="D2" s="2">
        <v>110</v>
      </c>
      <c r="E2" s="4">
        <f>C2*D2</f>
        <v>49.5</v>
      </c>
      <c r="F2" s="5">
        <f>IFERROR(VLOOKUP($A2,$C$16:$E$19,2,FALSE),"***")</f>
        <v>0.02</v>
      </c>
      <c r="G2" s="4">
        <f>IF(D2&gt;=30,E2*F2,0)</f>
        <v>0.99</v>
      </c>
      <c r="H2" s="5">
        <f>IFERROR(VLOOKUP($A2,$C$16:$E$19,3,FALSE),"***")</f>
        <v>0.01</v>
      </c>
      <c r="I2" s="4">
        <f>IF(D2&gt;=100,E2*H2,0)</f>
        <v>0.495</v>
      </c>
      <c r="J2" s="3">
        <v>0.06</v>
      </c>
      <c r="K2" s="4">
        <f>(E2-G2-I2)*J2</f>
        <v>2.8809</v>
      </c>
      <c r="L2" s="6">
        <f>E2-G2-I2+K2</f>
        <v>50.895899999999997</v>
      </c>
    </row>
    <row r="3" spans="1:12" x14ac:dyDescent="0.25">
      <c r="A3" s="2">
        <v>4</v>
      </c>
      <c r="B3" s="2" t="s">
        <v>13</v>
      </c>
      <c r="C3" s="2">
        <v>0.67</v>
      </c>
      <c r="D3" s="2">
        <v>50</v>
      </c>
      <c r="E3" s="4">
        <f t="shared" ref="E3:E13" si="0">C3*D3</f>
        <v>33.5</v>
      </c>
      <c r="F3" s="5">
        <f t="shared" ref="F3:F13" si="1">IFERROR(VLOOKUP($A3,$C$16:$E$19,2,FALSE),"***")</f>
        <v>0.02</v>
      </c>
      <c r="G3" s="4">
        <f t="shared" ref="G3:G13" si="2">IF(D3&gt;=30,E3*F3,0)</f>
        <v>0.67</v>
      </c>
      <c r="H3" s="5">
        <f t="shared" ref="H3:H13" si="3">IFERROR(VLOOKUP($A3,$C$16:$E$19,3,FALSE),"***")</f>
        <v>0.01</v>
      </c>
      <c r="I3" s="4">
        <f t="shared" ref="I3:I13" si="4">IF(D3&gt;=100,E3*H3,0)</f>
        <v>0</v>
      </c>
      <c r="J3" s="3">
        <v>0.06</v>
      </c>
      <c r="K3" s="4">
        <f t="shared" ref="K3:K13" si="5">(E3-G3-I3)*J3</f>
        <v>1.9697999999999998</v>
      </c>
      <c r="L3" s="6">
        <f t="shared" ref="L3:L13" si="6">E3-G3-I3+K3</f>
        <v>34.799799999999998</v>
      </c>
    </row>
    <row r="4" spans="1:12" x14ac:dyDescent="0.25">
      <c r="A4" s="2">
        <v>3</v>
      </c>
      <c r="B4" s="2" t="s">
        <v>14</v>
      </c>
      <c r="C4" s="2">
        <v>1.39</v>
      </c>
      <c r="D4" s="2">
        <v>40</v>
      </c>
      <c r="E4" s="4">
        <f t="shared" si="0"/>
        <v>55.599999999999994</v>
      </c>
      <c r="F4" s="5">
        <f t="shared" si="1"/>
        <v>0.04</v>
      </c>
      <c r="G4" s="4">
        <f t="shared" si="2"/>
        <v>2.2239999999999998</v>
      </c>
      <c r="H4" s="5">
        <f t="shared" si="3"/>
        <v>0.02</v>
      </c>
      <c r="I4" s="4">
        <f t="shared" si="4"/>
        <v>0</v>
      </c>
      <c r="J4" s="3">
        <v>0.06</v>
      </c>
      <c r="K4" s="4">
        <f t="shared" si="5"/>
        <v>3.2025599999999996</v>
      </c>
      <c r="L4" s="6">
        <f t="shared" si="6"/>
        <v>56.578559999999996</v>
      </c>
    </row>
    <row r="5" spans="1:12" x14ac:dyDescent="0.25">
      <c r="A5" s="2">
        <v>4</v>
      </c>
      <c r="B5" s="2" t="s">
        <v>15</v>
      </c>
      <c r="C5" s="2">
        <v>0.15</v>
      </c>
      <c r="D5" s="2">
        <v>50</v>
      </c>
      <c r="E5" s="4">
        <f t="shared" si="0"/>
        <v>7.5</v>
      </c>
      <c r="F5" s="5">
        <f t="shared" si="1"/>
        <v>0.02</v>
      </c>
      <c r="G5" s="4">
        <f t="shared" si="2"/>
        <v>0.15</v>
      </c>
      <c r="H5" s="5">
        <f t="shared" si="3"/>
        <v>0.01</v>
      </c>
      <c r="I5" s="4">
        <f t="shared" si="4"/>
        <v>0</v>
      </c>
      <c r="J5" s="3">
        <v>0.06</v>
      </c>
      <c r="K5" s="4">
        <f t="shared" si="5"/>
        <v>0.44099999999999995</v>
      </c>
      <c r="L5" s="6">
        <f t="shared" si="6"/>
        <v>7.7909999999999995</v>
      </c>
    </row>
    <row r="6" spans="1:12" x14ac:dyDescent="0.25">
      <c r="A6" s="2">
        <v>3</v>
      </c>
      <c r="B6" s="2" t="s">
        <v>16</v>
      </c>
      <c r="C6" s="2">
        <v>1.64</v>
      </c>
      <c r="D6" s="2">
        <v>10</v>
      </c>
      <c r="E6" s="4">
        <f t="shared" si="0"/>
        <v>16.399999999999999</v>
      </c>
      <c r="F6" s="5">
        <f t="shared" si="1"/>
        <v>0.04</v>
      </c>
      <c r="G6" s="4">
        <f t="shared" si="2"/>
        <v>0</v>
      </c>
      <c r="H6" s="5">
        <f t="shared" si="3"/>
        <v>0.02</v>
      </c>
      <c r="I6" s="4">
        <f t="shared" si="4"/>
        <v>0</v>
      </c>
      <c r="J6" s="3">
        <v>0.06</v>
      </c>
      <c r="K6" s="4">
        <f t="shared" si="5"/>
        <v>0.98399999999999987</v>
      </c>
      <c r="L6" s="6">
        <f t="shared" si="6"/>
        <v>17.383999999999997</v>
      </c>
    </row>
    <row r="7" spans="1:12" x14ac:dyDescent="0.25">
      <c r="A7" s="2">
        <v>4</v>
      </c>
      <c r="B7" s="2" t="s">
        <v>17</v>
      </c>
      <c r="C7" s="2">
        <v>1.04</v>
      </c>
      <c r="D7" s="2">
        <v>20</v>
      </c>
      <c r="E7" s="4">
        <f t="shared" si="0"/>
        <v>20.8</v>
      </c>
      <c r="F7" s="5">
        <f t="shared" si="1"/>
        <v>0.02</v>
      </c>
      <c r="G7" s="4">
        <f t="shared" si="2"/>
        <v>0</v>
      </c>
      <c r="H7" s="5">
        <f t="shared" si="3"/>
        <v>0.01</v>
      </c>
      <c r="I7" s="4">
        <f t="shared" si="4"/>
        <v>0</v>
      </c>
      <c r="J7" s="3">
        <v>0.06</v>
      </c>
      <c r="K7" s="4">
        <f t="shared" si="5"/>
        <v>1.248</v>
      </c>
      <c r="L7" s="6">
        <f t="shared" si="6"/>
        <v>22.048000000000002</v>
      </c>
    </row>
    <row r="8" spans="1:12" x14ac:dyDescent="0.25">
      <c r="A8" s="2">
        <v>2</v>
      </c>
      <c r="B8" s="2" t="s">
        <v>18</v>
      </c>
      <c r="C8" s="2">
        <v>2.38</v>
      </c>
      <c r="D8" s="2">
        <v>30</v>
      </c>
      <c r="E8" s="4">
        <f t="shared" si="0"/>
        <v>71.399999999999991</v>
      </c>
      <c r="F8" s="5">
        <f t="shared" si="1"/>
        <v>0.06</v>
      </c>
      <c r="G8" s="4">
        <f t="shared" si="2"/>
        <v>4.2839999999999989</v>
      </c>
      <c r="H8" s="5">
        <f t="shared" si="3"/>
        <v>0.03</v>
      </c>
      <c r="I8" s="4">
        <f t="shared" si="4"/>
        <v>0</v>
      </c>
      <c r="J8" s="3">
        <v>0.06</v>
      </c>
      <c r="K8" s="4">
        <f t="shared" si="5"/>
        <v>4.026959999999999</v>
      </c>
      <c r="L8" s="6">
        <f t="shared" si="6"/>
        <v>71.142959999999988</v>
      </c>
    </row>
    <row r="9" spans="1:12" x14ac:dyDescent="0.25">
      <c r="A9" s="2">
        <v>4</v>
      </c>
      <c r="B9" s="2" t="s">
        <v>19</v>
      </c>
      <c r="C9" s="2">
        <v>0.59</v>
      </c>
      <c r="D9" s="2">
        <v>120</v>
      </c>
      <c r="E9" s="4">
        <f t="shared" si="0"/>
        <v>70.8</v>
      </c>
      <c r="F9" s="5">
        <f t="shared" si="1"/>
        <v>0.02</v>
      </c>
      <c r="G9" s="4">
        <f t="shared" si="2"/>
        <v>1.4159999999999999</v>
      </c>
      <c r="H9" s="5">
        <f t="shared" si="3"/>
        <v>0.01</v>
      </c>
      <c r="I9" s="4">
        <f t="shared" si="4"/>
        <v>0.70799999999999996</v>
      </c>
      <c r="J9" s="3">
        <v>0.06</v>
      </c>
      <c r="K9" s="4">
        <f t="shared" si="5"/>
        <v>4.1205600000000002</v>
      </c>
      <c r="L9" s="6">
        <f t="shared" si="6"/>
        <v>72.796559999999999</v>
      </c>
    </row>
    <row r="10" spans="1:12" x14ac:dyDescent="0.25">
      <c r="A10" s="2">
        <v>2</v>
      </c>
      <c r="B10" s="2" t="s">
        <v>20</v>
      </c>
      <c r="C10" s="2">
        <v>1.64</v>
      </c>
      <c r="D10" s="2">
        <v>10</v>
      </c>
      <c r="E10" s="4">
        <f t="shared" si="0"/>
        <v>16.399999999999999</v>
      </c>
      <c r="F10" s="5">
        <f t="shared" si="1"/>
        <v>0.06</v>
      </c>
      <c r="G10" s="4">
        <f t="shared" si="2"/>
        <v>0</v>
      </c>
      <c r="H10" s="5">
        <f t="shared" si="3"/>
        <v>0.03</v>
      </c>
      <c r="I10" s="4">
        <f t="shared" si="4"/>
        <v>0</v>
      </c>
      <c r="J10" s="3">
        <v>0.06</v>
      </c>
      <c r="K10" s="4">
        <f t="shared" si="5"/>
        <v>0.98399999999999987</v>
      </c>
      <c r="L10" s="6">
        <f t="shared" si="6"/>
        <v>17.383999999999997</v>
      </c>
    </row>
    <row r="11" spans="1:12" x14ac:dyDescent="0.25">
      <c r="A11" s="2">
        <v>4</v>
      </c>
      <c r="B11" s="2" t="s">
        <v>21</v>
      </c>
      <c r="C11" s="2">
        <v>1.93</v>
      </c>
      <c r="D11" s="2">
        <v>70</v>
      </c>
      <c r="E11" s="4">
        <f t="shared" si="0"/>
        <v>135.1</v>
      </c>
      <c r="F11" s="5">
        <f t="shared" si="1"/>
        <v>0.02</v>
      </c>
      <c r="G11" s="4">
        <f t="shared" si="2"/>
        <v>2.702</v>
      </c>
      <c r="H11" s="5">
        <f t="shared" si="3"/>
        <v>0.01</v>
      </c>
      <c r="I11" s="4">
        <f t="shared" si="4"/>
        <v>0</v>
      </c>
      <c r="J11" s="3">
        <v>0.06</v>
      </c>
      <c r="K11" s="4">
        <f t="shared" si="5"/>
        <v>7.9438799999999992</v>
      </c>
      <c r="L11" s="6">
        <f t="shared" si="6"/>
        <v>140.34188</v>
      </c>
    </row>
    <row r="12" spans="1:12" x14ac:dyDescent="0.25">
      <c r="A12" s="2"/>
      <c r="B12" s="2"/>
      <c r="C12" s="2"/>
      <c r="D12" s="2"/>
      <c r="E12" s="4">
        <f t="shared" si="0"/>
        <v>0</v>
      </c>
      <c r="F12" s="5" t="str">
        <f t="shared" si="1"/>
        <v>***</v>
      </c>
      <c r="G12" s="4">
        <f t="shared" si="2"/>
        <v>0</v>
      </c>
      <c r="H12" s="5" t="str">
        <f t="shared" si="3"/>
        <v>***</v>
      </c>
      <c r="I12" s="4">
        <f t="shared" si="4"/>
        <v>0</v>
      </c>
      <c r="J12" s="3">
        <v>0.06</v>
      </c>
      <c r="K12" s="4">
        <f t="shared" si="5"/>
        <v>0</v>
      </c>
      <c r="L12" s="6">
        <f t="shared" si="6"/>
        <v>0</v>
      </c>
    </row>
    <row r="13" spans="1:12" x14ac:dyDescent="0.25">
      <c r="A13" s="2"/>
      <c r="B13" s="2"/>
      <c r="C13" s="2"/>
      <c r="D13" s="2"/>
      <c r="E13" s="4">
        <f t="shared" si="0"/>
        <v>0</v>
      </c>
      <c r="F13" s="5" t="str">
        <f t="shared" si="1"/>
        <v>***</v>
      </c>
      <c r="G13" s="4">
        <f t="shared" si="2"/>
        <v>0</v>
      </c>
      <c r="H13" s="5" t="str">
        <f t="shared" si="3"/>
        <v>***</v>
      </c>
      <c r="I13" s="4">
        <f t="shared" si="4"/>
        <v>0</v>
      </c>
      <c r="J13" s="3">
        <v>0.06</v>
      </c>
      <c r="K13" s="4">
        <f t="shared" si="5"/>
        <v>0</v>
      </c>
      <c r="L13" s="6">
        <f t="shared" si="6"/>
        <v>0</v>
      </c>
    </row>
    <row r="16" spans="1:12" x14ac:dyDescent="0.25">
      <c r="C16" s="2" t="s">
        <v>0</v>
      </c>
      <c r="D16" s="2" t="s">
        <v>5</v>
      </c>
      <c r="E16" s="2" t="s">
        <v>6</v>
      </c>
    </row>
    <row r="17" spans="3:5" x14ac:dyDescent="0.25">
      <c r="C17" s="2">
        <v>2</v>
      </c>
      <c r="D17" s="7">
        <v>0.06</v>
      </c>
      <c r="E17" s="7">
        <v>0.03</v>
      </c>
    </row>
    <row r="18" spans="3:5" x14ac:dyDescent="0.25">
      <c r="C18" s="2">
        <v>3</v>
      </c>
      <c r="D18" s="7">
        <v>0.04</v>
      </c>
      <c r="E18" s="7">
        <v>0.02</v>
      </c>
    </row>
    <row r="19" spans="3:5" x14ac:dyDescent="0.25">
      <c r="C19" s="2">
        <v>4</v>
      </c>
      <c r="D19" s="7">
        <v>0.02</v>
      </c>
      <c r="E19" s="7">
        <v>0.01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4760C-A459-47A1-B740-C939F39D1F39}">
  <dimension ref="A1:L19"/>
  <sheetViews>
    <sheetView topLeftCell="A5" workbookViewId="0">
      <selection activeCell="B25" sqref="B25:B28"/>
    </sheetView>
  </sheetViews>
  <sheetFormatPr baseColWidth="10" defaultRowHeight="15" x14ac:dyDescent="0.25"/>
  <cols>
    <col min="5" max="5" width="13.42578125" customWidth="1"/>
    <col min="11" max="11" width="12.5703125" bestFit="1" customWidth="1"/>
  </cols>
  <sheetData>
    <row r="1" spans="1:12" ht="30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7</v>
      </c>
      <c r="H1" s="1" t="s">
        <v>6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x14ac:dyDescent="0.25">
      <c r="A2" s="2">
        <v>4</v>
      </c>
      <c r="B2" s="2" t="s">
        <v>12</v>
      </c>
      <c r="C2" s="2">
        <v>0.45</v>
      </c>
      <c r="D2" s="2">
        <v>110</v>
      </c>
      <c r="E2" s="4">
        <f>C2*D2</f>
        <v>49.5</v>
      </c>
      <c r="F2" s="5">
        <f>_xlfn.XLOOKUP($A2,$C$17:$C$19,$D$17:$D$19,"***")</f>
        <v>0.02</v>
      </c>
      <c r="G2" s="4">
        <f>IF(D2&gt;=30,E2*F2,0)</f>
        <v>0.99</v>
      </c>
      <c r="H2" s="5">
        <f>_xlfn.XLOOKUP($A2,$C$17:$C$19,$E$17:$E$19,"***")</f>
        <v>0.01</v>
      </c>
      <c r="I2" s="4">
        <f>IF(D2&gt;=100,E2*H2,0)</f>
        <v>0.495</v>
      </c>
      <c r="J2" s="3">
        <v>0.06</v>
      </c>
      <c r="K2" s="4">
        <f>(E2-G2-I2)*J2</f>
        <v>2.8809</v>
      </c>
      <c r="L2" s="6">
        <f>E2-G2-I2+K2</f>
        <v>50.895899999999997</v>
      </c>
    </row>
    <row r="3" spans="1:12" x14ac:dyDescent="0.25">
      <c r="A3" s="2">
        <v>4</v>
      </c>
      <c r="B3" s="2" t="s">
        <v>13</v>
      </c>
      <c r="C3" s="2">
        <v>0.67</v>
      </c>
      <c r="D3" s="2">
        <v>50</v>
      </c>
      <c r="E3" s="4">
        <f t="shared" ref="E3:E13" si="0">C3*D3</f>
        <v>33.5</v>
      </c>
      <c r="F3" s="5">
        <f t="shared" ref="F3:F13" si="1">_xlfn.XLOOKUP($A3,$C$17:$C$19,$D$17:$D$19,"***")</f>
        <v>0.02</v>
      </c>
      <c r="G3" s="4">
        <f t="shared" ref="G3:G13" si="2">IF(D3&gt;=30,E3*F3,0)</f>
        <v>0.67</v>
      </c>
      <c r="H3" s="5">
        <f t="shared" ref="H3:H13" si="3">_xlfn.XLOOKUP($A3,$C$17:$C$19,$E$17:$E$19,"***")</f>
        <v>0.01</v>
      </c>
      <c r="I3" s="4">
        <f t="shared" ref="I3:I13" si="4">IF(D3&gt;=100,E3*H3,0)</f>
        <v>0</v>
      </c>
      <c r="J3" s="3">
        <v>0.06</v>
      </c>
      <c r="K3" s="4">
        <f t="shared" ref="K3:K13" si="5">(E3-G3-I3)*J3</f>
        <v>1.9697999999999998</v>
      </c>
      <c r="L3" s="6">
        <f t="shared" ref="L3:L13" si="6">E3-G3-I3+K3</f>
        <v>34.799799999999998</v>
      </c>
    </row>
    <row r="4" spans="1:12" x14ac:dyDescent="0.25">
      <c r="A4" s="2">
        <v>3</v>
      </c>
      <c r="B4" s="2" t="s">
        <v>14</v>
      </c>
      <c r="C4" s="2">
        <v>1.39</v>
      </c>
      <c r="D4" s="2">
        <v>40</v>
      </c>
      <c r="E4" s="4">
        <f t="shared" si="0"/>
        <v>55.599999999999994</v>
      </c>
      <c r="F4" s="5">
        <f t="shared" si="1"/>
        <v>0.04</v>
      </c>
      <c r="G4" s="4">
        <f t="shared" si="2"/>
        <v>2.2239999999999998</v>
      </c>
      <c r="H4" s="5">
        <f t="shared" si="3"/>
        <v>0.02</v>
      </c>
      <c r="I4" s="4">
        <f t="shared" si="4"/>
        <v>0</v>
      </c>
      <c r="J4" s="3">
        <v>0.06</v>
      </c>
      <c r="K4" s="4">
        <f t="shared" si="5"/>
        <v>3.2025599999999996</v>
      </c>
      <c r="L4" s="6">
        <f t="shared" si="6"/>
        <v>56.578559999999996</v>
      </c>
    </row>
    <row r="5" spans="1:12" x14ac:dyDescent="0.25">
      <c r="A5" s="2">
        <v>4</v>
      </c>
      <c r="B5" s="2" t="s">
        <v>15</v>
      </c>
      <c r="C5" s="2">
        <v>0.15</v>
      </c>
      <c r="D5" s="2">
        <v>50</v>
      </c>
      <c r="E5" s="4">
        <f t="shared" si="0"/>
        <v>7.5</v>
      </c>
      <c r="F5" s="5">
        <f t="shared" si="1"/>
        <v>0.02</v>
      </c>
      <c r="G5" s="4">
        <f t="shared" si="2"/>
        <v>0.15</v>
      </c>
      <c r="H5" s="5">
        <f t="shared" si="3"/>
        <v>0.01</v>
      </c>
      <c r="I5" s="4">
        <f t="shared" si="4"/>
        <v>0</v>
      </c>
      <c r="J5" s="3">
        <v>0.06</v>
      </c>
      <c r="K5" s="4">
        <f t="shared" si="5"/>
        <v>0.44099999999999995</v>
      </c>
      <c r="L5" s="6">
        <f t="shared" si="6"/>
        <v>7.7909999999999995</v>
      </c>
    </row>
    <row r="6" spans="1:12" x14ac:dyDescent="0.25">
      <c r="A6" s="2">
        <v>3</v>
      </c>
      <c r="B6" s="2" t="s">
        <v>16</v>
      </c>
      <c r="C6" s="2">
        <v>1.64</v>
      </c>
      <c r="D6" s="2">
        <v>10</v>
      </c>
      <c r="E6" s="4">
        <f t="shared" si="0"/>
        <v>16.399999999999999</v>
      </c>
      <c r="F6" s="5">
        <f t="shared" si="1"/>
        <v>0.04</v>
      </c>
      <c r="G6" s="4">
        <f t="shared" si="2"/>
        <v>0</v>
      </c>
      <c r="H6" s="5">
        <f t="shared" si="3"/>
        <v>0.02</v>
      </c>
      <c r="I6" s="4">
        <f t="shared" si="4"/>
        <v>0</v>
      </c>
      <c r="J6" s="3">
        <v>0.06</v>
      </c>
      <c r="K6" s="4">
        <f t="shared" si="5"/>
        <v>0.98399999999999987</v>
      </c>
      <c r="L6" s="6">
        <f t="shared" si="6"/>
        <v>17.383999999999997</v>
      </c>
    </row>
    <row r="7" spans="1:12" x14ac:dyDescent="0.25">
      <c r="A7" s="2">
        <v>4</v>
      </c>
      <c r="B7" s="2" t="s">
        <v>17</v>
      </c>
      <c r="C7" s="2">
        <v>1.04</v>
      </c>
      <c r="D7" s="2">
        <v>20</v>
      </c>
      <c r="E7" s="4">
        <f t="shared" si="0"/>
        <v>20.8</v>
      </c>
      <c r="F7" s="5">
        <f t="shared" si="1"/>
        <v>0.02</v>
      </c>
      <c r="G7" s="4">
        <f t="shared" si="2"/>
        <v>0</v>
      </c>
      <c r="H7" s="5">
        <f t="shared" si="3"/>
        <v>0.01</v>
      </c>
      <c r="I7" s="4">
        <f t="shared" si="4"/>
        <v>0</v>
      </c>
      <c r="J7" s="3">
        <v>0.06</v>
      </c>
      <c r="K7" s="4">
        <f t="shared" si="5"/>
        <v>1.248</v>
      </c>
      <c r="L7" s="6">
        <f t="shared" si="6"/>
        <v>22.048000000000002</v>
      </c>
    </row>
    <row r="8" spans="1:12" x14ac:dyDescent="0.25">
      <c r="A8" s="2">
        <v>2</v>
      </c>
      <c r="B8" s="2" t="s">
        <v>18</v>
      </c>
      <c r="C8" s="2">
        <v>2.38</v>
      </c>
      <c r="D8" s="2">
        <v>30</v>
      </c>
      <c r="E8" s="4">
        <f t="shared" si="0"/>
        <v>71.399999999999991</v>
      </c>
      <c r="F8" s="5">
        <f t="shared" si="1"/>
        <v>0.06</v>
      </c>
      <c r="G8" s="4">
        <f t="shared" si="2"/>
        <v>4.2839999999999989</v>
      </c>
      <c r="H8" s="5">
        <f t="shared" si="3"/>
        <v>0.03</v>
      </c>
      <c r="I8" s="4">
        <f t="shared" si="4"/>
        <v>0</v>
      </c>
      <c r="J8" s="3">
        <v>0.06</v>
      </c>
      <c r="K8" s="4">
        <f t="shared" si="5"/>
        <v>4.026959999999999</v>
      </c>
      <c r="L8" s="6">
        <f t="shared" si="6"/>
        <v>71.142959999999988</v>
      </c>
    </row>
    <row r="9" spans="1:12" x14ac:dyDescent="0.25">
      <c r="A9" s="2">
        <v>4</v>
      </c>
      <c r="B9" s="2" t="s">
        <v>19</v>
      </c>
      <c r="C9" s="2">
        <v>0.59</v>
      </c>
      <c r="D9" s="2">
        <v>120</v>
      </c>
      <c r="E9" s="4">
        <f t="shared" si="0"/>
        <v>70.8</v>
      </c>
      <c r="F9" s="5">
        <f t="shared" si="1"/>
        <v>0.02</v>
      </c>
      <c r="G9" s="4">
        <f t="shared" si="2"/>
        <v>1.4159999999999999</v>
      </c>
      <c r="H9" s="5">
        <f t="shared" si="3"/>
        <v>0.01</v>
      </c>
      <c r="I9" s="4">
        <f t="shared" si="4"/>
        <v>0.70799999999999996</v>
      </c>
      <c r="J9" s="3">
        <v>0.06</v>
      </c>
      <c r="K9" s="4">
        <f t="shared" si="5"/>
        <v>4.1205600000000002</v>
      </c>
      <c r="L9" s="6">
        <f t="shared" si="6"/>
        <v>72.796559999999999</v>
      </c>
    </row>
    <row r="10" spans="1:12" x14ac:dyDescent="0.25">
      <c r="A10" s="2">
        <v>2</v>
      </c>
      <c r="B10" s="2" t="s">
        <v>20</v>
      </c>
      <c r="C10" s="2">
        <v>1.64</v>
      </c>
      <c r="D10" s="2">
        <v>10</v>
      </c>
      <c r="E10" s="4">
        <f t="shared" si="0"/>
        <v>16.399999999999999</v>
      </c>
      <c r="F10" s="5">
        <f t="shared" si="1"/>
        <v>0.06</v>
      </c>
      <c r="G10" s="4">
        <f t="shared" si="2"/>
        <v>0</v>
      </c>
      <c r="H10" s="5">
        <f t="shared" si="3"/>
        <v>0.03</v>
      </c>
      <c r="I10" s="4">
        <f t="shared" si="4"/>
        <v>0</v>
      </c>
      <c r="J10" s="3">
        <v>0.06</v>
      </c>
      <c r="K10" s="4">
        <f t="shared" si="5"/>
        <v>0.98399999999999987</v>
      </c>
      <c r="L10" s="6">
        <f t="shared" si="6"/>
        <v>17.383999999999997</v>
      </c>
    </row>
    <row r="11" spans="1:12" x14ac:dyDescent="0.25">
      <c r="A11" s="2">
        <v>4</v>
      </c>
      <c r="B11" s="2" t="s">
        <v>21</v>
      </c>
      <c r="C11" s="2">
        <v>1.93</v>
      </c>
      <c r="D11" s="2">
        <v>70</v>
      </c>
      <c r="E11" s="4">
        <f t="shared" si="0"/>
        <v>135.1</v>
      </c>
      <c r="F11" s="5">
        <f t="shared" si="1"/>
        <v>0.02</v>
      </c>
      <c r="G11" s="4">
        <f t="shared" si="2"/>
        <v>2.702</v>
      </c>
      <c r="H11" s="5">
        <f t="shared" si="3"/>
        <v>0.01</v>
      </c>
      <c r="I11" s="4">
        <f t="shared" si="4"/>
        <v>0</v>
      </c>
      <c r="J11" s="3">
        <v>0.06</v>
      </c>
      <c r="K11" s="4">
        <f t="shared" si="5"/>
        <v>7.9438799999999992</v>
      </c>
      <c r="L11" s="6">
        <f t="shared" si="6"/>
        <v>140.34188</v>
      </c>
    </row>
    <row r="12" spans="1:12" x14ac:dyDescent="0.25">
      <c r="A12" s="2"/>
      <c r="B12" s="2"/>
      <c r="C12" s="2"/>
      <c r="D12" s="2"/>
      <c r="E12" s="4">
        <f t="shared" si="0"/>
        <v>0</v>
      </c>
      <c r="F12" s="5" t="str">
        <f t="shared" si="1"/>
        <v>***</v>
      </c>
      <c r="G12" s="4">
        <f t="shared" si="2"/>
        <v>0</v>
      </c>
      <c r="H12" s="5" t="str">
        <f t="shared" si="3"/>
        <v>***</v>
      </c>
      <c r="I12" s="4">
        <f t="shared" si="4"/>
        <v>0</v>
      </c>
      <c r="J12" s="3">
        <v>0.06</v>
      </c>
      <c r="K12" s="4">
        <f t="shared" si="5"/>
        <v>0</v>
      </c>
      <c r="L12" s="6">
        <f t="shared" si="6"/>
        <v>0</v>
      </c>
    </row>
    <row r="13" spans="1:12" x14ac:dyDescent="0.25">
      <c r="A13" s="2"/>
      <c r="B13" s="2"/>
      <c r="C13" s="2"/>
      <c r="D13" s="2"/>
      <c r="E13" s="4">
        <f t="shared" si="0"/>
        <v>0</v>
      </c>
      <c r="F13" s="5" t="str">
        <f t="shared" si="1"/>
        <v>***</v>
      </c>
      <c r="G13" s="4">
        <f t="shared" si="2"/>
        <v>0</v>
      </c>
      <c r="H13" s="5" t="str">
        <f t="shared" si="3"/>
        <v>***</v>
      </c>
      <c r="I13" s="4">
        <f t="shared" si="4"/>
        <v>0</v>
      </c>
      <c r="J13" s="3">
        <v>0.06</v>
      </c>
      <c r="K13" s="4">
        <f t="shared" si="5"/>
        <v>0</v>
      </c>
      <c r="L13" s="6">
        <f t="shared" si="6"/>
        <v>0</v>
      </c>
    </row>
    <row r="16" spans="1:12" x14ac:dyDescent="0.25">
      <c r="C16" s="2" t="s">
        <v>0</v>
      </c>
      <c r="D16" s="2" t="s">
        <v>5</v>
      </c>
      <c r="E16" s="2" t="s">
        <v>6</v>
      </c>
    </row>
    <row r="17" spans="3:5" x14ac:dyDescent="0.25">
      <c r="C17" s="2">
        <v>2</v>
      </c>
      <c r="D17" s="7">
        <v>0.06</v>
      </c>
      <c r="E17" s="7">
        <v>0.03</v>
      </c>
    </row>
    <row r="18" spans="3:5" x14ac:dyDescent="0.25">
      <c r="C18" s="2">
        <v>3</v>
      </c>
      <c r="D18" s="7">
        <v>0.04</v>
      </c>
      <c r="E18" s="7">
        <v>0.02</v>
      </c>
    </row>
    <row r="19" spans="3:5" x14ac:dyDescent="0.25">
      <c r="C19" s="2">
        <v>4</v>
      </c>
      <c r="D19" s="7">
        <v>0.02</v>
      </c>
      <c r="E19" s="7">
        <v>0.01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Rech1</vt:lpstr>
      <vt:lpstr>Rech2</vt:lpstr>
      <vt:lpstr>Rech3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Nathalie Thirion</dc:creator>
  <cp:lastModifiedBy>Nathalie THIRION</cp:lastModifiedBy>
  <dcterms:created xsi:type="dcterms:W3CDTF">2013-11-27T16:20:27Z</dcterms:created>
  <dcterms:modified xsi:type="dcterms:W3CDTF">2024-01-31T17:26:21Z</dcterms:modified>
</cp:coreProperties>
</file>