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Cours Helmo\Bac Coopération internationale\Info BAC 1\Excel\2021-2022\"/>
    </mc:Choice>
  </mc:AlternateContent>
  <bookViews>
    <workbookView xWindow="360" yWindow="390" windowWidth="15600" windowHeight="8730"/>
  </bookViews>
  <sheets>
    <sheet name="Feuil1" sheetId="1" r:id="rId1"/>
  </sheets>
  <calcPr calcId="162913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6" i="1"/>
  <c r="I17" i="1"/>
  <c r="I16" i="1"/>
  <c r="I15" i="1"/>
  <c r="I14" i="1"/>
  <c r="I13" i="1"/>
  <c r="I12" i="1"/>
  <c r="I11" i="1"/>
  <c r="I10" i="1"/>
  <c r="I9" i="1"/>
  <c r="I8" i="1"/>
  <c r="I7" i="1"/>
  <c r="I6" i="1"/>
  <c r="E7" i="1" l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6" i="1"/>
  <c r="K6" i="1" s="1"/>
  <c r="L6" i="1" l="1"/>
  <c r="L7" i="1" l="1"/>
  <c r="L8" i="1"/>
  <c r="L9" i="1"/>
  <c r="L10" i="1"/>
  <c r="L11" i="1"/>
  <c r="L12" i="1"/>
  <c r="L13" i="1"/>
  <c r="L14" i="1"/>
  <c r="L15" i="1"/>
  <c r="L16" i="1"/>
  <c r="L17" i="1"/>
  <c r="J18" i="1"/>
  <c r="K18" i="1" l="1"/>
  <c r="L18" i="1"/>
</calcChain>
</file>

<file path=xl/sharedStrings.xml><?xml version="1.0" encoding="utf-8"?>
<sst xmlns="http://schemas.openxmlformats.org/spreadsheetml/2006/main" count="51" uniqueCount="31">
  <si>
    <t>TOTAL</t>
  </si>
  <si>
    <t>PC</t>
  </si>
  <si>
    <t>Single</t>
  </si>
  <si>
    <t>Jardinet</t>
  </si>
  <si>
    <t>DP</t>
  </si>
  <si>
    <t>Calvin</t>
  </si>
  <si>
    <t>Double</t>
  </si>
  <si>
    <t>Durant</t>
  </si>
  <si>
    <t>Gaspaille</t>
  </si>
  <si>
    <t>Flancot</t>
  </si>
  <si>
    <t>Vermont</t>
  </si>
  <si>
    <t>Lidon</t>
  </si>
  <si>
    <t>Joie</t>
  </si>
  <si>
    <t>Lacroix</t>
  </si>
  <si>
    <t>Delavigne</t>
  </si>
  <si>
    <t>Dufour</t>
  </si>
  <si>
    <t>Dupont</t>
  </si>
  <si>
    <t>Contribution</t>
  </si>
  <si>
    <t>Acomptes versés</t>
  </si>
  <si>
    <t>Supplément pension complète</t>
  </si>
  <si>
    <t>Formule</t>
  </si>
  <si>
    <t>Chambres</t>
  </si>
  <si>
    <t>Clients</t>
  </si>
  <si>
    <t>Solde à payer</t>
  </si>
  <si>
    <t>Date arrivée</t>
  </si>
  <si>
    <t>Date départ</t>
  </si>
  <si>
    <t>Nuitées</t>
  </si>
  <si>
    <t>Nb personnes</t>
  </si>
  <si>
    <t>Prix journalier par chambre</t>
  </si>
  <si>
    <t>Supplément pension complète (par personne et par nuitée):</t>
  </si>
  <si>
    <t>Etat des réservations effectuées pour le mois de juin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</si>
</sst>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&quot;€&quot;"/>
    <numFmt numFmtId="165" formatCode="#,##0&quot;€&quot;"/>
    <numFmt numFmtId="166" formatCode="0\ &quot;j&quot;"/>
    <numFmt numFmtId="167" formatCode="ddd\ d\ mmm\ yy"/>
    <numFmt numFmtId="168" formatCode="_-* #,##0\ [$€-40C]_-;\-* #,##0\ [$€-40C]_-;_-* &quot;-&quot;??\ [$€-40C]_-;_-@_-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 tint="-0.499984740745262"/>
      <name val="Comic Sans MS"/>
      <family val="4"/>
    </font>
    <font>
      <sz val="12"/>
      <color theme="3" tint="-0.499984740745262"/>
      <name val="Comic Sans MS"/>
      <family val="4"/>
    </font>
    <font>
      <b/>
      <u/>
      <sz val="14"/>
      <color theme="1"/>
      <name val="Comic Sans MS"/>
      <family val="4"/>
    </font>
    <font>
      <b/>
      <sz val="11"/>
      <color theme="1" tint="0.34998626667073579"/>
      <name val="Arial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double">
        <color theme="6" tint="-0.499984740745262"/>
      </left>
      <right style="medium">
        <color theme="6" tint="-0.499984740745262"/>
      </right>
      <top style="double">
        <color theme="6" tint="-0.499984740745262"/>
      </top>
      <bottom style="medium">
        <color theme="6" tint="-0.499984740745262"/>
      </bottom>
      <diagonal/>
    </border>
    <border>
      <left style="double">
        <color theme="6" tint="-0.499984740745262"/>
      </left>
      <right style="double">
        <color theme="6" tint="-0.499984740745262"/>
      </right>
      <top style="double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double">
        <color theme="6" tint="-0.499984740745262"/>
      </right>
      <top style="double">
        <color theme="6" tint="-0.499984740745262"/>
      </top>
      <bottom style="medium">
        <color theme="6" tint="-0.499984740745262"/>
      </bottom>
      <diagonal/>
    </border>
    <border>
      <left style="double">
        <color theme="6" tint="-0.499984740745262"/>
      </left>
      <right style="medium">
        <color theme="6" tint="-0.499984740745262"/>
      </right>
      <top style="double">
        <color theme="6" tint="-0.499984740745262"/>
      </top>
      <bottom style="double">
        <color theme="6" tint="-0.499984740745262"/>
      </bottom>
      <diagonal/>
    </border>
    <border>
      <left style="double">
        <color theme="6" tint="-0.499984740745262"/>
      </left>
      <right style="double">
        <color theme="6" tint="-0.499984740745262"/>
      </right>
      <top style="double">
        <color theme="6" tint="-0.499984740745262"/>
      </top>
      <bottom style="double">
        <color theme="6" tint="-0.499984740745262"/>
      </bottom>
      <diagonal/>
    </border>
    <border>
      <left style="medium">
        <color theme="6" tint="-0.499984740745262"/>
      </left>
      <right style="double">
        <color theme="6" tint="-0.499984740745262"/>
      </right>
      <top style="double">
        <color theme="6" tint="-0.499984740745262"/>
      </top>
      <bottom style="double">
        <color theme="6" tint="-0.499984740745262"/>
      </bottom>
      <diagonal/>
    </border>
    <border>
      <left style="double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double">
        <color theme="6" tint="-0.499984740745262"/>
      </bottom>
      <diagonal/>
    </border>
    <border>
      <left style="double">
        <color theme="6" tint="-0.499984740745262"/>
      </left>
      <right style="double">
        <color theme="6" tint="-0.499984740745262"/>
      </right>
      <top style="medium">
        <color theme="6" tint="-0.499984740745262"/>
      </top>
      <bottom style="double">
        <color theme="6" tint="-0.499984740745262"/>
      </bottom>
      <diagonal/>
    </border>
    <border>
      <left style="medium">
        <color theme="6" tint="-0.499984740745262"/>
      </left>
      <right style="double">
        <color theme="6" tint="-0.499984740745262"/>
      </right>
      <top style="medium">
        <color theme="6" tint="-0.499984740745262"/>
      </top>
      <bottom style="double">
        <color theme="6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0" fontId="5" fillId="5" borderId="0">
      <alignment horizontal="center" vertical="center"/>
    </xf>
  </cellStyleXfs>
  <cellXfs count="24">
    <xf numFmtId="0" fontId="0" fillId="0" borderId="0" xfId="0"/>
    <xf numFmtId="164" fontId="1" fillId="2" borderId="1" xfId="0" applyNumberFormat="1" applyFont="1" applyFill="1" applyBorder="1"/>
    <xf numFmtId="165" fontId="1" fillId="2" borderId="1" xfId="0" applyNumberFormat="1" applyFont="1" applyFill="1" applyBorder="1"/>
    <xf numFmtId="165" fontId="1" fillId="2" borderId="2" xfId="0" applyNumberFormat="1" applyFont="1" applyFill="1" applyBorder="1"/>
    <xf numFmtId="164" fontId="0" fillId="3" borderId="4" xfId="0" applyNumberFormat="1" applyFill="1" applyBorder="1"/>
    <xf numFmtId="165" fontId="0" fillId="3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3" fillId="0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Continuous"/>
    </xf>
    <xf numFmtId="167" fontId="0" fillId="0" borderId="5" xfId="0" applyNumberFormat="1" applyBorder="1"/>
    <xf numFmtId="167" fontId="0" fillId="0" borderId="5" xfId="0" applyNumberFormat="1" applyBorder="1" applyAlignment="1">
      <alignment horizontal="center"/>
    </xf>
    <xf numFmtId="0" fontId="6" fillId="0" borderId="10" xfId="0" applyFont="1" applyBorder="1"/>
    <xf numFmtId="0" fontId="4" fillId="0" borderId="11" xfId="0" applyFont="1" applyBorder="1" applyAlignment="1">
      <alignment horizontal="centerContinuous"/>
    </xf>
    <xf numFmtId="168" fontId="0" fillId="0" borderId="12" xfId="0" applyNumberFormat="1" applyBorder="1"/>
    <xf numFmtId="165" fontId="0" fillId="3" borderId="5" xfId="0" applyNumberFormat="1" applyFill="1" applyBorder="1" applyAlignment="1">
      <alignment horizontal="center"/>
    </xf>
    <xf numFmtId="166" fontId="0" fillId="3" borderId="5" xfId="0" applyNumberFormat="1" applyFill="1" applyBorder="1" applyAlignment="1">
      <alignment horizontal="center"/>
    </xf>
    <xf numFmtId="165" fontId="0" fillId="0" borderId="5" xfId="0" applyNumberFormat="1" applyFill="1" applyBorder="1"/>
    <xf numFmtId="167" fontId="0" fillId="0" borderId="0" xfId="0" applyNumberFormat="1"/>
    <xf numFmtId="0" fontId="2" fillId="3" borderId="3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</cellXfs>
  <cellStyles count="2">
    <cellStyle name="Normal" xfId="0" builtinId="0"/>
    <cellStyle name="Pourcent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zoomScale="88" zoomScaleNormal="88" workbookViewId="0">
      <selection activeCell="L24" sqref="L24"/>
    </sheetView>
  </sheetViews>
  <sheetFormatPr baseColWidth="10" defaultRowHeight="15" x14ac:dyDescent="0.25"/>
  <cols>
    <col min="2" max="3" width="13.42578125" customWidth="1"/>
    <col min="4" max="4" width="16.7109375" customWidth="1"/>
    <col min="5" max="5" width="14.5703125" bestFit="1" customWidth="1"/>
    <col min="6" max="6" width="13.5703125" customWidth="1"/>
    <col min="7" max="7" width="14.28515625" customWidth="1"/>
    <col min="8" max="8" width="14.140625" customWidth="1"/>
    <col min="9" max="9" width="10" bestFit="1" customWidth="1"/>
    <col min="10" max="10" width="12.7109375" customWidth="1"/>
    <col min="12" max="12" width="14.5703125" customWidth="1"/>
    <col min="14" max="14" width="14.42578125" bestFit="1" customWidth="1"/>
    <col min="15" max="15" width="14.140625" bestFit="1" customWidth="1"/>
  </cols>
  <sheetData>
    <row r="1" spans="1:15" ht="22.5" x14ac:dyDescent="0.45">
      <c r="A1" s="12" t="s">
        <v>30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5" ht="22.5" x14ac:dyDescent="0.4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5" ht="22.5" x14ac:dyDescent="0.45">
      <c r="A3" s="15" t="s">
        <v>29</v>
      </c>
      <c r="B3" s="16"/>
      <c r="C3" s="16"/>
      <c r="D3" s="16"/>
      <c r="E3" s="17">
        <v>17</v>
      </c>
      <c r="F3" s="12"/>
      <c r="G3" s="12"/>
      <c r="H3" s="12"/>
      <c r="I3" s="12"/>
      <c r="J3" s="12"/>
      <c r="K3" s="12"/>
    </row>
    <row r="4" spans="1:15" ht="15.75" thickBot="1" x14ac:dyDescent="0.3"/>
    <row r="5" spans="1:15" s="8" customFormat="1" ht="65.099999999999994" customHeight="1" thickBot="1" x14ac:dyDescent="0.3">
      <c r="A5" s="11" t="s">
        <v>22</v>
      </c>
      <c r="B5" s="10" t="s">
        <v>21</v>
      </c>
      <c r="C5" s="10" t="s">
        <v>27</v>
      </c>
      <c r="D5" s="10" t="s">
        <v>20</v>
      </c>
      <c r="E5" s="10" t="s">
        <v>28</v>
      </c>
      <c r="F5" s="10" t="s">
        <v>19</v>
      </c>
      <c r="G5" s="10" t="s">
        <v>24</v>
      </c>
      <c r="H5" s="10" t="s">
        <v>25</v>
      </c>
      <c r="I5" s="10" t="s">
        <v>26</v>
      </c>
      <c r="J5" s="10" t="s">
        <v>18</v>
      </c>
      <c r="K5" s="9" t="s">
        <v>23</v>
      </c>
      <c r="L5" s="9" t="s">
        <v>17</v>
      </c>
    </row>
    <row r="6" spans="1:15" ht="16.5" thickTop="1" thickBot="1" x14ac:dyDescent="0.3">
      <c r="A6" s="7" t="s">
        <v>16</v>
      </c>
      <c r="B6" s="6" t="s">
        <v>6</v>
      </c>
      <c r="C6" s="6">
        <v>2</v>
      </c>
      <c r="D6" s="6" t="s">
        <v>1</v>
      </c>
      <c r="E6" s="18">
        <f>IF($B6="Double",54,32)</f>
        <v>54</v>
      </c>
      <c r="F6" s="18" t="str">
        <f>IF(D6="PC","Oui","Non")</f>
        <v>Oui</v>
      </c>
      <c r="G6" s="13">
        <v>44348</v>
      </c>
      <c r="H6" s="14">
        <v>44362</v>
      </c>
      <c r="I6" s="19">
        <f>H6-G6</f>
        <v>14</v>
      </c>
      <c r="J6" s="20">
        <v>74</v>
      </c>
      <c r="K6" s="5">
        <f>E6*I6+IF(F6="Oui",C6*$E$3*I6)-J6</f>
        <v>1158</v>
      </c>
      <c r="L6" s="4">
        <f>IF(J6+K6&lt;500,0,IF(J6+K6&lt;800,0.5%*(J6+K6),1%*(J6+K6)))</f>
        <v>12.32</v>
      </c>
      <c r="N6" s="21"/>
      <c r="O6" s="21"/>
    </row>
    <row r="7" spans="1:15" ht="16.5" thickTop="1" thickBot="1" x14ac:dyDescent="0.3">
      <c r="A7" s="7" t="s">
        <v>15</v>
      </c>
      <c r="B7" s="6" t="s">
        <v>2</v>
      </c>
      <c r="C7" s="6">
        <v>1</v>
      </c>
      <c r="D7" s="6" t="s">
        <v>4</v>
      </c>
      <c r="E7" s="18">
        <f t="shared" ref="E7:E17" si="0">IF($B7="Double",54,32)</f>
        <v>32</v>
      </c>
      <c r="F7" s="18" t="str">
        <f t="shared" ref="F7:F17" si="1">IF(D7="PC","Oui","Non")</f>
        <v>Non</v>
      </c>
      <c r="G7" s="13">
        <v>44361</v>
      </c>
      <c r="H7" s="14">
        <v>44377</v>
      </c>
      <c r="I7" s="19">
        <f t="shared" ref="I7:I17" si="2">H7-G7</f>
        <v>16</v>
      </c>
      <c r="J7" s="20">
        <v>49</v>
      </c>
      <c r="K7" s="5">
        <f t="shared" ref="K7:K17" si="3">E7*I7+IF(F7="Oui",C7*$E$3*I7)-J7</f>
        <v>463</v>
      </c>
      <c r="L7" s="4">
        <f t="shared" ref="L7:L17" si="4">IF((K7+J7)&gt;800,1%*(K7+J7),IF((K7+J7)&lt;500,0,0.5%*(K7+J7)))</f>
        <v>2.56</v>
      </c>
      <c r="N7" s="21"/>
      <c r="O7" s="21"/>
    </row>
    <row r="8" spans="1:15" ht="16.5" thickTop="1" thickBot="1" x14ac:dyDescent="0.3">
      <c r="A8" s="7" t="s">
        <v>14</v>
      </c>
      <c r="B8" s="6" t="s">
        <v>2</v>
      </c>
      <c r="C8" s="6">
        <v>1</v>
      </c>
      <c r="D8" s="6" t="s">
        <v>4</v>
      </c>
      <c r="E8" s="18">
        <f t="shared" si="0"/>
        <v>32</v>
      </c>
      <c r="F8" s="18" t="str">
        <f t="shared" si="1"/>
        <v>Non</v>
      </c>
      <c r="G8" s="13">
        <v>44348</v>
      </c>
      <c r="H8" s="14">
        <v>44355</v>
      </c>
      <c r="I8" s="19">
        <f t="shared" si="2"/>
        <v>7</v>
      </c>
      <c r="J8" s="20">
        <v>37</v>
      </c>
      <c r="K8" s="5">
        <f t="shared" si="3"/>
        <v>187</v>
      </c>
      <c r="L8" s="4">
        <f t="shared" si="4"/>
        <v>0</v>
      </c>
      <c r="N8" s="21"/>
      <c r="O8" s="21"/>
    </row>
    <row r="9" spans="1:15" ht="16.5" thickTop="1" thickBot="1" x14ac:dyDescent="0.3">
      <c r="A9" s="7" t="s">
        <v>13</v>
      </c>
      <c r="B9" s="6" t="s">
        <v>6</v>
      </c>
      <c r="C9" s="6">
        <v>2</v>
      </c>
      <c r="D9" s="6" t="s">
        <v>1</v>
      </c>
      <c r="E9" s="18">
        <f t="shared" si="0"/>
        <v>54</v>
      </c>
      <c r="F9" s="18" t="str">
        <f t="shared" si="1"/>
        <v>Oui</v>
      </c>
      <c r="G9" s="13">
        <v>44369</v>
      </c>
      <c r="H9" s="14">
        <v>44377</v>
      </c>
      <c r="I9" s="19">
        <f t="shared" si="2"/>
        <v>8</v>
      </c>
      <c r="J9" s="20">
        <v>74</v>
      </c>
      <c r="K9" s="5">
        <f t="shared" si="3"/>
        <v>630</v>
      </c>
      <c r="L9" s="4">
        <f t="shared" si="4"/>
        <v>3.52</v>
      </c>
      <c r="N9" s="21"/>
      <c r="O9" s="21"/>
    </row>
    <row r="10" spans="1:15" ht="16.5" thickTop="1" thickBot="1" x14ac:dyDescent="0.3">
      <c r="A10" s="7" t="s">
        <v>12</v>
      </c>
      <c r="B10" s="6" t="s">
        <v>6</v>
      </c>
      <c r="C10" s="6">
        <v>1</v>
      </c>
      <c r="D10" s="6" t="s">
        <v>4</v>
      </c>
      <c r="E10" s="18">
        <f t="shared" si="0"/>
        <v>54</v>
      </c>
      <c r="F10" s="18" t="str">
        <f t="shared" si="1"/>
        <v>Non</v>
      </c>
      <c r="G10" s="13">
        <v>44369</v>
      </c>
      <c r="H10" s="14">
        <v>44377</v>
      </c>
      <c r="I10" s="19">
        <f t="shared" si="2"/>
        <v>8</v>
      </c>
      <c r="J10" s="20">
        <v>49</v>
      </c>
      <c r="K10" s="5">
        <f t="shared" si="3"/>
        <v>383</v>
      </c>
      <c r="L10" s="4">
        <f t="shared" si="4"/>
        <v>0</v>
      </c>
      <c r="N10" s="21"/>
      <c r="O10" s="21"/>
    </row>
    <row r="11" spans="1:15" ht="16.5" thickTop="1" thickBot="1" x14ac:dyDescent="0.3">
      <c r="A11" s="7" t="s">
        <v>11</v>
      </c>
      <c r="B11" s="6" t="s">
        <v>2</v>
      </c>
      <c r="C11" s="6">
        <v>1</v>
      </c>
      <c r="D11" s="6" t="s">
        <v>4</v>
      </c>
      <c r="E11" s="18">
        <f t="shared" si="0"/>
        <v>32</v>
      </c>
      <c r="F11" s="18" t="str">
        <f t="shared" si="1"/>
        <v>Non</v>
      </c>
      <c r="G11" s="13">
        <v>44361</v>
      </c>
      <c r="H11" s="14">
        <v>44377</v>
      </c>
      <c r="I11" s="19">
        <f t="shared" si="2"/>
        <v>16</v>
      </c>
      <c r="J11" s="20">
        <v>49</v>
      </c>
      <c r="K11" s="5">
        <f t="shared" si="3"/>
        <v>463</v>
      </c>
      <c r="L11" s="4">
        <f t="shared" si="4"/>
        <v>2.56</v>
      </c>
      <c r="N11" s="21"/>
      <c r="O11" s="21"/>
    </row>
    <row r="12" spans="1:15" ht="16.5" thickTop="1" thickBot="1" x14ac:dyDescent="0.3">
      <c r="A12" s="7" t="s">
        <v>10</v>
      </c>
      <c r="B12" s="6" t="s">
        <v>6</v>
      </c>
      <c r="C12" s="6">
        <v>2</v>
      </c>
      <c r="D12" s="6" t="s">
        <v>1</v>
      </c>
      <c r="E12" s="18">
        <f t="shared" si="0"/>
        <v>54</v>
      </c>
      <c r="F12" s="18" t="str">
        <f t="shared" si="1"/>
        <v>Oui</v>
      </c>
      <c r="G12" s="13">
        <v>44348</v>
      </c>
      <c r="H12" s="14">
        <v>44362</v>
      </c>
      <c r="I12" s="19">
        <f t="shared" si="2"/>
        <v>14</v>
      </c>
      <c r="J12" s="20">
        <v>74</v>
      </c>
      <c r="K12" s="5">
        <f t="shared" si="3"/>
        <v>1158</v>
      </c>
      <c r="L12" s="4">
        <f t="shared" si="4"/>
        <v>12.32</v>
      </c>
      <c r="N12" s="21"/>
      <c r="O12" s="21"/>
    </row>
    <row r="13" spans="1:15" ht="16.5" thickTop="1" thickBot="1" x14ac:dyDescent="0.3">
      <c r="A13" s="7" t="s">
        <v>9</v>
      </c>
      <c r="B13" s="6" t="s">
        <v>6</v>
      </c>
      <c r="C13" s="6">
        <v>2</v>
      </c>
      <c r="D13" s="6" t="s">
        <v>1</v>
      </c>
      <c r="E13" s="18">
        <f t="shared" si="0"/>
        <v>54</v>
      </c>
      <c r="F13" s="18" t="str">
        <f t="shared" si="1"/>
        <v>Oui</v>
      </c>
      <c r="G13" s="13">
        <v>44369</v>
      </c>
      <c r="H13" s="14">
        <v>44377</v>
      </c>
      <c r="I13" s="19">
        <f t="shared" si="2"/>
        <v>8</v>
      </c>
      <c r="J13" s="20">
        <v>49</v>
      </c>
      <c r="K13" s="5">
        <f t="shared" si="3"/>
        <v>655</v>
      </c>
      <c r="L13" s="4">
        <f t="shared" si="4"/>
        <v>3.52</v>
      </c>
      <c r="N13" s="21"/>
      <c r="O13" s="21"/>
    </row>
    <row r="14" spans="1:15" ht="16.5" thickTop="1" thickBot="1" x14ac:dyDescent="0.3">
      <c r="A14" s="7" t="s">
        <v>8</v>
      </c>
      <c r="B14" s="6" t="s">
        <v>6</v>
      </c>
      <c r="C14" s="6">
        <v>2</v>
      </c>
      <c r="D14" s="6" t="s">
        <v>4</v>
      </c>
      <c r="E14" s="18">
        <f t="shared" si="0"/>
        <v>54</v>
      </c>
      <c r="F14" s="18" t="str">
        <f t="shared" si="1"/>
        <v>Non</v>
      </c>
      <c r="G14" s="13">
        <v>44361</v>
      </c>
      <c r="H14" s="14">
        <v>44377</v>
      </c>
      <c r="I14" s="19">
        <f t="shared" si="2"/>
        <v>16</v>
      </c>
      <c r="J14" s="20">
        <v>74</v>
      </c>
      <c r="K14" s="5">
        <f t="shared" si="3"/>
        <v>790</v>
      </c>
      <c r="L14" s="4">
        <f t="shared" si="4"/>
        <v>8.64</v>
      </c>
      <c r="N14" s="21"/>
      <c r="O14" s="21"/>
    </row>
    <row r="15" spans="1:15" ht="16.5" thickTop="1" thickBot="1" x14ac:dyDescent="0.3">
      <c r="A15" s="7" t="s">
        <v>7</v>
      </c>
      <c r="B15" s="6" t="s">
        <v>6</v>
      </c>
      <c r="C15" s="6">
        <v>1</v>
      </c>
      <c r="D15" s="6" t="s">
        <v>1</v>
      </c>
      <c r="E15" s="18">
        <f t="shared" si="0"/>
        <v>54</v>
      </c>
      <c r="F15" s="18" t="str">
        <f t="shared" si="1"/>
        <v>Oui</v>
      </c>
      <c r="G15" s="13">
        <v>44348</v>
      </c>
      <c r="H15" s="14">
        <v>44362</v>
      </c>
      <c r="I15" s="19">
        <f t="shared" si="2"/>
        <v>14</v>
      </c>
      <c r="J15" s="20">
        <v>62</v>
      </c>
      <c r="K15" s="5">
        <f t="shared" si="3"/>
        <v>932</v>
      </c>
      <c r="L15" s="4">
        <f t="shared" si="4"/>
        <v>9.94</v>
      </c>
      <c r="N15" s="21"/>
      <c r="O15" s="21"/>
    </row>
    <row r="16" spans="1:15" ht="16.5" thickTop="1" thickBot="1" x14ac:dyDescent="0.3">
      <c r="A16" s="7" t="s">
        <v>5</v>
      </c>
      <c r="B16" s="6" t="s">
        <v>2</v>
      </c>
      <c r="C16" s="6">
        <v>1</v>
      </c>
      <c r="D16" s="6" t="s">
        <v>4</v>
      </c>
      <c r="E16" s="18">
        <f t="shared" si="0"/>
        <v>32</v>
      </c>
      <c r="F16" s="18" t="str">
        <f t="shared" si="1"/>
        <v>Non</v>
      </c>
      <c r="G16" s="13">
        <v>44361</v>
      </c>
      <c r="H16" s="14">
        <v>44377</v>
      </c>
      <c r="I16" s="19">
        <f t="shared" si="2"/>
        <v>16</v>
      </c>
      <c r="J16" s="20">
        <v>37</v>
      </c>
      <c r="K16" s="5">
        <f t="shared" si="3"/>
        <v>475</v>
      </c>
      <c r="L16" s="4">
        <f t="shared" si="4"/>
        <v>2.56</v>
      </c>
      <c r="N16" s="21"/>
      <c r="O16" s="21"/>
    </row>
    <row r="17" spans="1:15" ht="16.5" thickTop="1" thickBot="1" x14ac:dyDescent="0.3">
      <c r="A17" s="7" t="s">
        <v>3</v>
      </c>
      <c r="B17" s="6" t="s">
        <v>2</v>
      </c>
      <c r="C17" s="6">
        <v>1</v>
      </c>
      <c r="D17" s="6" t="s">
        <v>1</v>
      </c>
      <c r="E17" s="18">
        <f t="shared" si="0"/>
        <v>32</v>
      </c>
      <c r="F17" s="18" t="str">
        <f t="shared" si="1"/>
        <v>Oui</v>
      </c>
      <c r="G17" s="13">
        <v>44348</v>
      </c>
      <c r="H17" s="14">
        <v>44362</v>
      </c>
      <c r="I17" s="19">
        <f t="shared" si="2"/>
        <v>14</v>
      </c>
      <c r="J17" s="20">
        <v>49</v>
      </c>
      <c r="K17" s="5">
        <f t="shared" si="3"/>
        <v>637</v>
      </c>
      <c r="L17" s="4">
        <f t="shared" si="4"/>
        <v>3.43</v>
      </c>
      <c r="N17" s="21"/>
      <c r="O17" s="21"/>
    </row>
    <row r="18" spans="1:15" ht="19.5" thickTop="1" thickBot="1" x14ac:dyDescent="0.4">
      <c r="A18" s="22" t="s">
        <v>0</v>
      </c>
      <c r="B18" s="23"/>
      <c r="C18" s="23"/>
      <c r="D18" s="23"/>
      <c r="E18" s="23"/>
      <c r="F18" s="23"/>
      <c r="G18" s="23"/>
      <c r="H18" s="23"/>
      <c r="I18" s="23"/>
      <c r="J18" s="3">
        <f>SUM(J6:J17)</f>
        <v>677</v>
      </c>
      <c r="K18" s="2">
        <f>SUM(K6:K17)</f>
        <v>7931</v>
      </c>
      <c r="L18" s="1">
        <f>SUM(L6:L17)</f>
        <v>61.370000000000005</v>
      </c>
    </row>
  </sheetData>
  <mergeCells count="1">
    <mergeCell ref="A18:I18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Thirion</dc:creator>
  <cp:lastModifiedBy>Prof</cp:lastModifiedBy>
  <dcterms:created xsi:type="dcterms:W3CDTF">2013-10-07T19:31:48Z</dcterms:created>
  <dcterms:modified xsi:type="dcterms:W3CDTF">2021-08-24T14:20:12Z</dcterms:modified>
</cp:coreProperties>
</file>