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ocuments\Bachelier en Coopération internationale\Cours\Info 1CI 2023-2024\Excel\Exercices syllabus\"/>
    </mc:Choice>
  </mc:AlternateContent>
  <xr:revisionPtr revIDLastSave="0" documentId="13_ncr:1_{2B451385-7B88-4573-8116-BBBED70561A0}" xr6:coauthVersionLast="47" xr6:coauthVersionMax="47" xr10:uidLastSave="{00000000-0000-0000-0000-000000000000}"/>
  <bookViews>
    <workbookView xWindow="22932" yWindow="5172" windowWidth="23256" windowHeight="12576" xr2:uid="{00000000-000D-0000-FFFF-FFFF00000000}"/>
  </bookViews>
  <sheets>
    <sheet name="Primes1" sheetId="1" r:id="rId1"/>
    <sheet name="Primes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D16" i="4" l="1"/>
  <c r="C16" i="4"/>
  <c r="B16" i="4"/>
  <c r="D15" i="4"/>
  <c r="C15" i="4"/>
  <c r="B15" i="4"/>
  <c r="D14" i="4"/>
  <c r="C14" i="4"/>
  <c r="B14" i="4"/>
  <c r="D12" i="4"/>
  <c r="C12" i="4"/>
  <c r="B12" i="4"/>
  <c r="F11" i="4"/>
  <c r="E11" i="4"/>
  <c r="F10" i="4"/>
  <c r="E10" i="4"/>
  <c r="F9" i="4"/>
  <c r="E9" i="4"/>
  <c r="F8" i="4"/>
  <c r="E8" i="4"/>
  <c r="F7" i="4"/>
  <c r="E7" i="4"/>
  <c r="F6" i="4"/>
  <c r="E6" i="4"/>
  <c r="F5" i="4"/>
  <c r="E5" i="4"/>
  <c r="F4" i="4"/>
  <c r="E4" i="4"/>
  <c r="F5" i="1"/>
  <c r="H5" i="1" s="1"/>
  <c r="F6" i="1"/>
  <c r="H6" i="1" s="1"/>
  <c r="F7" i="1"/>
  <c r="F8" i="1"/>
  <c r="H8" i="1" s="1"/>
  <c r="F9" i="1"/>
  <c r="H9" i="1" s="1"/>
  <c r="F10" i="1"/>
  <c r="F11" i="1"/>
  <c r="F4" i="1"/>
  <c r="C15" i="1"/>
  <c r="D15" i="1"/>
  <c r="C16" i="1"/>
  <c r="D16" i="1"/>
  <c r="B16" i="1"/>
  <c r="B15" i="1"/>
  <c r="C14" i="1"/>
  <c r="D14" i="1"/>
  <c r="B14" i="1"/>
  <c r="C12" i="1"/>
  <c r="D12" i="1"/>
  <c r="B12" i="1"/>
  <c r="E5" i="1"/>
  <c r="E6" i="1"/>
  <c r="E7" i="1"/>
  <c r="E8" i="1"/>
  <c r="E9" i="1"/>
  <c r="E10" i="1"/>
  <c r="E11" i="1"/>
  <c r="E4" i="1"/>
  <c r="H7" i="1" l="1"/>
  <c r="H4" i="1"/>
  <c r="H11" i="1"/>
  <c r="H10" i="1"/>
  <c r="F14" i="4"/>
  <c r="E12" i="1"/>
  <c r="D13" i="1" s="1"/>
  <c r="E14" i="1"/>
  <c r="E12" i="4"/>
  <c r="G4" i="4" s="1"/>
  <c r="E14" i="4"/>
  <c r="H4" i="4" l="1"/>
  <c r="G8" i="1"/>
  <c r="G10" i="1"/>
  <c r="G5" i="1"/>
  <c r="G11" i="1"/>
  <c r="G7" i="1"/>
  <c r="G6" i="1"/>
  <c r="C13" i="1"/>
  <c r="G9" i="1"/>
  <c r="H12" i="1"/>
  <c r="B13" i="1"/>
  <c r="G4" i="1"/>
  <c r="G10" i="4"/>
  <c r="H10" i="4" s="1"/>
  <c r="G5" i="4"/>
  <c r="H5" i="4" s="1"/>
  <c r="B13" i="4"/>
  <c r="G9" i="4"/>
  <c r="H9" i="4" s="1"/>
  <c r="G6" i="4"/>
  <c r="H6" i="4" s="1"/>
  <c r="C13" i="4"/>
  <c r="G7" i="4"/>
  <c r="H7" i="4" s="1"/>
  <c r="D13" i="4"/>
  <c r="G11" i="4"/>
  <c r="H11" i="4" s="1"/>
  <c r="G8" i="4"/>
  <c r="H8" i="4" s="1"/>
  <c r="H12" i="4" l="1"/>
</calcChain>
</file>

<file path=xl/sharedStrings.xml><?xml version="1.0" encoding="utf-8"?>
<sst xmlns="http://schemas.openxmlformats.org/spreadsheetml/2006/main" count="48" uniqueCount="23">
  <si>
    <t>Vendeurs</t>
  </si>
  <si>
    <t>Janvier</t>
  </si>
  <si>
    <t>Février</t>
  </si>
  <si>
    <t>Mars</t>
  </si>
  <si>
    <t>Total</t>
  </si>
  <si>
    <t>Moyenne mensuelle par vendeur</t>
  </si>
  <si>
    <t>Répartition par vendeur</t>
  </si>
  <si>
    <t>Prime</t>
  </si>
  <si>
    <t>LABORDE</t>
  </si>
  <si>
    <t>BOSSUT</t>
  </si>
  <si>
    <t>EMPRIN</t>
  </si>
  <si>
    <t>PRAUD</t>
  </si>
  <si>
    <t>DUSSEUIL</t>
  </si>
  <si>
    <t>FOREST</t>
  </si>
  <si>
    <t>BLONDEAU</t>
  </si>
  <si>
    <t>PICAULT</t>
  </si>
  <si>
    <t>Répartition mensuelle</t>
  </si>
  <si>
    <t>Moyenne mensuelle</t>
  </si>
  <si>
    <t>Minimum</t>
  </si>
  <si>
    <t>Maximum</t>
  </si>
  <si>
    <t>Moyenne trimestrielle globale</t>
  </si>
  <si>
    <t>Moyenne mensuelle globale</t>
  </si>
  <si>
    <r>
      <t>Analyse des ventes 1</t>
    </r>
    <r>
      <rPr>
        <vertAlign val="superscript"/>
        <sz val="16"/>
        <color theme="1"/>
        <rFont val="Calibri"/>
        <family val="2"/>
        <scheme val="minor"/>
      </rPr>
      <t>er</t>
    </r>
    <r>
      <rPr>
        <sz val="16"/>
        <color theme="1"/>
        <rFont val="Calibri"/>
        <family val="2"/>
        <scheme val="minor"/>
      </rPr>
      <t xml:space="preserve"> trimestre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</si>
</sst>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\ [$€-1]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vertAlign val="superscript"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164" fontId="0" fillId="0" borderId="0" xfId="0" applyNumberFormat="1"/>
    <xf numFmtId="0" fontId="2" fillId="2" borderId="0" xfId="0" applyFont="1" applyFill="1" applyAlignment="1">
      <alignment horizontal="center" wrapText="1"/>
    </xf>
    <xf numFmtId="164" fontId="2" fillId="2" borderId="0" xfId="0" applyNumberFormat="1" applyFont="1" applyFill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0" fillId="0" borderId="7" xfId="0" applyBorder="1"/>
    <xf numFmtId="164" fontId="0" fillId="0" borderId="8" xfId="0" applyNumberFormat="1" applyBorder="1"/>
    <xf numFmtId="164" fontId="0" fillId="0" borderId="9" xfId="0" applyNumberFormat="1" applyBorder="1"/>
    <xf numFmtId="164" fontId="0" fillId="3" borderId="11" xfId="0" applyNumberFormat="1" applyFill="1" applyBorder="1"/>
    <xf numFmtId="9" fontId="0" fillId="3" borderId="9" xfId="1" applyFont="1" applyFill="1" applyBorder="1" applyAlignment="1">
      <alignment horizontal="center"/>
    </xf>
    <xf numFmtId="164" fontId="0" fillId="3" borderId="12" xfId="0" applyNumberFormat="1" applyFill="1" applyBorder="1"/>
    <xf numFmtId="0" fontId="0" fillId="0" borderId="13" xfId="0" applyBorder="1"/>
    <xf numFmtId="164" fontId="0" fillId="0" borderId="14" xfId="0" applyNumberFormat="1" applyBorder="1"/>
    <xf numFmtId="164" fontId="0" fillId="0" borderId="15" xfId="0" applyNumberFormat="1" applyBorder="1"/>
    <xf numFmtId="164" fontId="0" fillId="3" borderId="16" xfId="0" applyNumberFormat="1" applyFill="1" applyBorder="1"/>
    <xf numFmtId="164" fontId="0" fillId="3" borderId="17" xfId="0" applyNumberFormat="1" applyFill="1" applyBorder="1"/>
    <xf numFmtId="9" fontId="0" fillId="3" borderId="15" xfId="1" applyFont="1" applyFill="1" applyBorder="1" applyAlignment="1">
      <alignment horizontal="center"/>
    </xf>
    <xf numFmtId="164" fontId="0" fillId="3" borderId="18" xfId="0" applyNumberFormat="1" applyFill="1" applyBorder="1"/>
    <xf numFmtId="0" fontId="0" fillId="0" borderId="19" xfId="0" applyBorder="1"/>
    <xf numFmtId="164" fontId="0" fillId="0" borderId="20" xfId="0" applyNumberFormat="1" applyBorder="1"/>
    <xf numFmtId="164" fontId="0" fillId="0" borderId="21" xfId="0" applyNumberFormat="1" applyBorder="1"/>
    <xf numFmtId="164" fontId="0" fillId="3" borderId="22" xfId="0" applyNumberFormat="1" applyFill="1" applyBorder="1"/>
    <xf numFmtId="164" fontId="0" fillId="3" borderId="23" xfId="0" applyNumberFormat="1" applyFill="1" applyBorder="1"/>
    <xf numFmtId="9" fontId="0" fillId="3" borderId="21" xfId="1" applyFont="1" applyFill="1" applyBorder="1" applyAlignment="1">
      <alignment horizontal="center"/>
    </xf>
    <xf numFmtId="164" fontId="0" fillId="3" borderId="24" xfId="0" applyNumberFormat="1" applyFill="1" applyBorder="1"/>
    <xf numFmtId="0" fontId="3" fillId="0" borderId="7" xfId="0" applyFont="1" applyBorder="1" applyAlignment="1">
      <alignment vertical="center" wrapText="1"/>
    </xf>
    <xf numFmtId="0" fontId="3" fillId="0" borderId="13" xfId="0" applyFont="1" applyBorder="1" applyAlignment="1">
      <alignment wrapText="1"/>
    </xf>
    <xf numFmtId="0" fontId="3" fillId="0" borderId="19" xfId="0" applyFont="1" applyBorder="1" applyAlignment="1">
      <alignment wrapText="1"/>
    </xf>
    <xf numFmtId="164" fontId="3" fillId="3" borderId="3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9" fontId="0" fillId="3" borderId="8" xfId="1" applyFont="1" applyFill="1" applyBorder="1" applyAlignment="1">
      <alignment horizontal="center" vertical="center"/>
    </xf>
    <xf numFmtId="9" fontId="0" fillId="3" borderId="9" xfId="1" applyFont="1" applyFill="1" applyBorder="1" applyAlignment="1">
      <alignment horizontal="center" vertical="center"/>
    </xf>
    <xf numFmtId="9" fontId="0" fillId="3" borderId="10" xfId="1" applyFont="1" applyFill="1" applyBorder="1" applyAlignment="1">
      <alignment horizontal="center" vertical="center"/>
    </xf>
    <xf numFmtId="164" fontId="0" fillId="3" borderId="14" xfId="0" applyNumberFormat="1" applyFill="1" applyBorder="1"/>
    <xf numFmtId="164" fontId="0" fillId="3" borderId="15" xfId="0" applyNumberFormat="1" applyFill="1" applyBorder="1"/>
    <xf numFmtId="164" fontId="0" fillId="3" borderId="20" xfId="0" applyNumberFormat="1" applyFill="1" applyBorder="1"/>
    <xf numFmtId="164" fontId="0" fillId="3" borderId="21" xfId="0" applyNumberFormat="1" applyFill="1" applyBorder="1"/>
    <xf numFmtId="164" fontId="0" fillId="0" borderId="10" xfId="0" applyNumberFormat="1" applyBorder="1"/>
    <xf numFmtId="164" fontId="0" fillId="0" borderId="16" xfId="0" applyNumberFormat="1" applyBorder="1"/>
    <xf numFmtId="164" fontId="0" fillId="0" borderId="22" xfId="0" applyNumberFormat="1" applyBorder="1"/>
    <xf numFmtId="164" fontId="3" fillId="3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zoomScaleNormal="100" workbookViewId="0">
      <selection sqref="A1:H1"/>
    </sheetView>
  </sheetViews>
  <sheetFormatPr baseColWidth="10" defaultRowHeight="15" x14ac:dyDescent="0.25"/>
  <cols>
    <col min="2" max="4" width="12" bestFit="1" customWidth="1"/>
    <col min="5" max="5" width="12.7109375" customWidth="1"/>
  </cols>
  <sheetData>
    <row r="1" spans="1:8" ht="34.5" customHeight="1" x14ac:dyDescent="0.25">
      <c r="A1" s="50" t="s">
        <v>22</v>
      </c>
      <c r="B1" s="50"/>
      <c r="C1" s="50"/>
      <c r="D1" s="50"/>
      <c r="E1" s="50"/>
      <c r="F1" s="50"/>
      <c r="G1" s="50"/>
      <c r="H1" s="50"/>
    </row>
    <row r="2" spans="1:8" ht="15.75" thickBot="1" x14ac:dyDescent="0.3"/>
    <row r="3" spans="1:8" ht="60.75" thickBot="1" x14ac:dyDescent="0.3">
      <c r="A3" s="8" t="s">
        <v>0</v>
      </c>
      <c r="B3" s="9" t="s">
        <v>1</v>
      </c>
      <c r="C3" s="10" t="s">
        <v>2</v>
      </c>
      <c r="D3" s="13" t="s">
        <v>3</v>
      </c>
      <c r="E3" s="4" t="s">
        <v>4</v>
      </c>
      <c r="F3" s="12" t="s">
        <v>5</v>
      </c>
      <c r="G3" s="11" t="s">
        <v>6</v>
      </c>
      <c r="H3" s="4" t="s">
        <v>7</v>
      </c>
    </row>
    <row r="4" spans="1:8" x14ac:dyDescent="0.25">
      <c r="A4" s="14" t="s">
        <v>8</v>
      </c>
      <c r="B4" s="15">
        <v>4580</v>
      </c>
      <c r="C4" s="16">
        <v>4252</v>
      </c>
      <c r="D4" s="46">
        <v>3055</v>
      </c>
      <c r="E4" s="19">
        <f>SUM(B4:D4)</f>
        <v>11887</v>
      </c>
      <c r="F4" s="17">
        <f>AVERAGE(B4:D4)</f>
        <v>3962.3333333333335</v>
      </c>
      <c r="G4" s="18">
        <f>E4/$E$12</f>
        <v>0.17245781769118051</v>
      </c>
      <c r="H4" s="19">
        <f>IF(F4&gt;=$F$14,3%*E4,0)</f>
        <v>356.61</v>
      </c>
    </row>
    <row r="5" spans="1:8" x14ac:dyDescent="0.25">
      <c r="A5" s="20" t="s">
        <v>9</v>
      </c>
      <c r="B5" s="21">
        <v>1545</v>
      </c>
      <c r="C5" s="22">
        <v>2045</v>
      </c>
      <c r="D5" s="47">
        <v>2555</v>
      </c>
      <c r="E5" s="26">
        <f t="shared" ref="E5:E11" si="0">SUM(B5:D5)</f>
        <v>6145</v>
      </c>
      <c r="F5" s="24">
        <f t="shared" ref="F5:F11" si="1">AVERAGE(B5:D5)</f>
        <v>2048.3333333333335</v>
      </c>
      <c r="G5" s="25">
        <f t="shared" ref="G5:G11" si="2">E5/$E$12</f>
        <v>8.9152291554833368E-2</v>
      </c>
      <c r="H5" s="26">
        <f t="shared" ref="H5:H11" si="3">IF(F5&gt;=$F$14,3%*E5,0)</f>
        <v>0</v>
      </c>
    </row>
    <row r="6" spans="1:8" x14ac:dyDescent="0.25">
      <c r="A6" s="20" t="s">
        <v>10</v>
      </c>
      <c r="B6" s="21">
        <v>2545</v>
      </c>
      <c r="C6" s="22">
        <v>3200</v>
      </c>
      <c r="D6" s="47">
        <v>2700</v>
      </c>
      <c r="E6" s="26">
        <f t="shared" si="0"/>
        <v>8445</v>
      </c>
      <c r="F6" s="24">
        <f t="shared" si="1"/>
        <v>2815</v>
      </c>
      <c r="G6" s="25">
        <f t="shared" si="2"/>
        <v>0.12252092793825352</v>
      </c>
      <c r="H6" s="26">
        <f t="shared" si="3"/>
        <v>0</v>
      </c>
    </row>
    <row r="7" spans="1:8" x14ac:dyDescent="0.25">
      <c r="A7" s="20" t="s">
        <v>11</v>
      </c>
      <c r="B7" s="21">
        <v>4900</v>
      </c>
      <c r="C7" s="22">
        <v>4800</v>
      </c>
      <c r="D7" s="47">
        <v>4450</v>
      </c>
      <c r="E7" s="26">
        <f t="shared" si="0"/>
        <v>14150</v>
      </c>
      <c r="F7" s="24">
        <f t="shared" si="1"/>
        <v>4716.666666666667</v>
      </c>
      <c r="G7" s="25">
        <f t="shared" si="2"/>
        <v>0.20528965427191087</v>
      </c>
      <c r="H7" s="26">
        <f t="shared" si="3"/>
        <v>424.5</v>
      </c>
    </row>
    <row r="8" spans="1:8" x14ac:dyDescent="0.25">
      <c r="A8" s="20" t="s">
        <v>12</v>
      </c>
      <c r="B8" s="21">
        <v>1525</v>
      </c>
      <c r="C8" s="22">
        <v>1520</v>
      </c>
      <c r="D8" s="47">
        <v>2250</v>
      </c>
      <c r="E8" s="26">
        <f t="shared" si="0"/>
        <v>5295</v>
      </c>
      <c r="F8" s="24">
        <f t="shared" si="1"/>
        <v>1765</v>
      </c>
      <c r="G8" s="25">
        <f t="shared" si="2"/>
        <v>7.6820404195743319E-2</v>
      </c>
      <c r="H8" s="26">
        <f t="shared" si="3"/>
        <v>0</v>
      </c>
    </row>
    <row r="9" spans="1:8" x14ac:dyDescent="0.25">
      <c r="A9" s="20" t="s">
        <v>13</v>
      </c>
      <c r="B9" s="21">
        <v>1485</v>
      </c>
      <c r="C9" s="22">
        <v>1780</v>
      </c>
      <c r="D9" s="47">
        <v>1985</v>
      </c>
      <c r="E9" s="26">
        <f t="shared" si="0"/>
        <v>5250</v>
      </c>
      <c r="F9" s="24">
        <f t="shared" si="1"/>
        <v>1750</v>
      </c>
      <c r="G9" s="25">
        <f t="shared" si="2"/>
        <v>7.6167539570850318E-2</v>
      </c>
      <c r="H9" s="26">
        <f t="shared" si="3"/>
        <v>0</v>
      </c>
    </row>
    <row r="10" spans="1:8" x14ac:dyDescent="0.25">
      <c r="A10" s="20" t="s">
        <v>14</v>
      </c>
      <c r="B10" s="21">
        <v>2585</v>
      </c>
      <c r="C10" s="22">
        <v>2595</v>
      </c>
      <c r="D10" s="47">
        <v>3945</v>
      </c>
      <c r="E10" s="26">
        <f t="shared" si="0"/>
        <v>9125</v>
      </c>
      <c r="F10" s="24">
        <f t="shared" si="1"/>
        <v>3041.6666666666665</v>
      </c>
      <c r="G10" s="25">
        <f t="shared" si="2"/>
        <v>0.13238643782552556</v>
      </c>
      <c r="H10" s="26">
        <f t="shared" si="3"/>
        <v>273.75</v>
      </c>
    </row>
    <row r="11" spans="1:8" ht="15.75" thickBot="1" x14ac:dyDescent="0.3">
      <c r="A11" s="27" t="s">
        <v>15</v>
      </c>
      <c r="B11" s="28">
        <v>2680</v>
      </c>
      <c r="C11" s="29">
        <v>3055</v>
      </c>
      <c r="D11" s="48">
        <v>2895</v>
      </c>
      <c r="E11" s="33">
        <f t="shared" si="0"/>
        <v>8630</v>
      </c>
      <c r="F11" s="31">
        <f t="shared" si="1"/>
        <v>2876.6666666666665</v>
      </c>
      <c r="G11" s="32">
        <f t="shared" si="2"/>
        <v>0.12520492695170252</v>
      </c>
      <c r="H11" s="33">
        <f t="shared" si="3"/>
        <v>258.89999999999998</v>
      </c>
    </row>
    <row r="12" spans="1:8" ht="41.25" customHeight="1" thickBot="1" x14ac:dyDescent="0.3">
      <c r="A12" s="5" t="s">
        <v>4</v>
      </c>
      <c r="B12" s="37">
        <f>SUM(B4:B11)</f>
        <v>21845</v>
      </c>
      <c r="C12" s="38">
        <f t="shared" ref="C12:E12" si="4">SUM(C4:C11)</f>
        <v>23247</v>
      </c>
      <c r="D12" s="49">
        <f t="shared" si="4"/>
        <v>23835</v>
      </c>
      <c r="E12" s="7">
        <f t="shared" si="4"/>
        <v>68927</v>
      </c>
      <c r="H12" s="6">
        <f>SUM(H4:H11)</f>
        <v>1313.7600000000002</v>
      </c>
    </row>
    <row r="13" spans="1:8" ht="45" x14ac:dyDescent="0.25">
      <c r="A13" s="34" t="s">
        <v>16</v>
      </c>
      <c r="B13" s="39">
        <f>B12/$E$12</f>
        <v>0.31692950512861434</v>
      </c>
      <c r="C13" s="40">
        <f t="shared" ref="C13:D13" si="5">C12/$E$12</f>
        <v>0.33726986521972524</v>
      </c>
      <c r="D13" s="41">
        <f t="shared" si="5"/>
        <v>0.34580062965166047</v>
      </c>
      <c r="E13" s="2" t="s">
        <v>20</v>
      </c>
      <c r="F13" s="2" t="s">
        <v>21</v>
      </c>
    </row>
    <row r="14" spans="1:8" ht="30" x14ac:dyDescent="0.25">
      <c r="A14" s="35" t="s">
        <v>17</v>
      </c>
      <c r="B14" s="42">
        <f>AVERAGE(B4:B11)</f>
        <v>2730.625</v>
      </c>
      <c r="C14" s="43">
        <f t="shared" ref="C14:D14" si="6">AVERAGE(C4:C11)</f>
        <v>2905.875</v>
      </c>
      <c r="D14" s="23">
        <f t="shared" si="6"/>
        <v>2979.375</v>
      </c>
      <c r="E14" s="3">
        <f>AVERAGE(E4:E11)</f>
        <v>8615.875</v>
      </c>
      <c r="F14" s="3">
        <f>AVERAGE(B4:D11)</f>
        <v>2871.9583333333335</v>
      </c>
      <c r="G14" s="1"/>
    </row>
    <row r="15" spans="1:8" x14ac:dyDescent="0.25">
      <c r="A15" s="35" t="s">
        <v>18</v>
      </c>
      <c r="B15" s="42">
        <f>MIN(B4:B11)</f>
        <v>1485</v>
      </c>
      <c r="C15" s="43">
        <f t="shared" ref="C15:D15" si="7">MIN(C4:C11)</f>
        <v>1520</v>
      </c>
      <c r="D15" s="23">
        <f t="shared" si="7"/>
        <v>1985</v>
      </c>
    </row>
    <row r="16" spans="1:8" ht="15.75" thickBot="1" x14ac:dyDescent="0.3">
      <c r="A16" s="36" t="s">
        <v>19</v>
      </c>
      <c r="B16" s="44">
        <f>MAX(B4:B11)</f>
        <v>4900</v>
      </c>
      <c r="C16" s="45">
        <f t="shared" ref="C16:D16" si="8">MAX(C4:C11)</f>
        <v>4800</v>
      </c>
      <c r="D16" s="30">
        <f t="shared" si="8"/>
        <v>4450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Normal="100" workbookViewId="0">
      <selection activeCell="K12" sqref="K12"/>
    </sheetView>
  </sheetViews>
  <sheetFormatPr baseColWidth="10" defaultRowHeight="15" x14ac:dyDescent="0.25"/>
  <cols>
    <col min="2" max="4" width="12" customWidth="1"/>
    <col min="5" max="5" width="12.7109375" customWidth="1"/>
    <col min="6" max="7" width="11.42578125" customWidth="1"/>
  </cols>
  <sheetData>
    <row r="1" spans="1:8" ht="34.5" customHeight="1" x14ac:dyDescent="0.25">
      <c r="A1" s="50" t="s">
        <v>22</v>
      </c>
      <c r="B1" s="50"/>
      <c r="C1" s="50"/>
      <c r="D1" s="50"/>
      <c r="E1" s="50"/>
      <c r="F1" s="50"/>
      <c r="G1" s="50"/>
      <c r="H1" s="50"/>
    </row>
    <row r="2" spans="1:8" ht="15.75" thickBot="1" x14ac:dyDescent="0.3"/>
    <row r="3" spans="1:8" ht="60.75" thickBot="1" x14ac:dyDescent="0.3">
      <c r="A3" s="8" t="s">
        <v>0</v>
      </c>
      <c r="B3" s="9" t="s">
        <v>1</v>
      </c>
      <c r="C3" s="10" t="s">
        <v>2</v>
      </c>
      <c r="D3" s="13" t="s">
        <v>3</v>
      </c>
      <c r="E3" s="4" t="s">
        <v>4</v>
      </c>
      <c r="F3" s="12" t="s">
        <v>5</v>
      </c>
      <c r="G3" s="11" t="s">
        <v>6</v>
      </c>
      <c r="H3" s="4" t="s">
        <v>7</v>
      </c>
    </row>
    <row r="4" spans="1:8" x14ac:dyDescent="0.25">
      <c r="A4" s="14" t="s">
        <v>8</v>
      </c>
      <c r="B4" s="15">
        <v>4580</v>
      </c>
      <c r="C4" s="16">
        <v>4252</v>
      </c>
      <c r="D4" s="46">
        <v>3055</v>
      </c>
      <c r="E4" s="19">
        <f>SUM(B4:D4)</f>
        <v>11887</v>
      </c>
      <c r="F4" s="17">
        <f>AVERAGE(B4:D4)</f>
        <v>3962.3333333333335</v>
      </c>
      <c r="G4" s="18">
        <f>E4/$E$12</f>
        <v>0.17245781769118051</v>
      </c>
      <c r="H4" s="19">
        <f>IF(G4&gt;=20%,5%*E4,IF(F4&gt;=$F$14,3%*E4,0))</f>
        <v>356.61</v>
      </c>
    </row>
    <row r="5" spans="1:8" x14ac:dyDescent="0.25">
      <c r="A5" s="20" t="s">
        <v>9</v>
      </c>
      <c r="B5" s="21">
        <v>1545</v>
      </c>
      <c r="C5" s="22">
        <v>2045</v>
      </c>
      <c r="D5" s="47">
        <v>2555</v>
      </c>
      <c r="E5" s="26">
        <f t="shared" ref="E5:E11" si="0">SUM(B5:D5)</f>
        <v>6145</v>
      </c>
      <c r="F5" s="24">
        <f t="shared" ref="F5:F11" si="1">AVERAGE(B5:D5)</f>
        <v>2048.3333333333335</v>
      </c>
      <c r="G5" s="25">
        <f t="shared" ref="G5:G11" si="2">E5/$E$12</f>
        <v>8.9152291554833368E-2</v>
      </c>
      <c r="H5" s="26">
        <f t="shared" ref="H5:H11" si="3">IF(G5&gt;=20%,5%*E5,IF(F5&gt;=$F$14,3%*E5,0))</f>
        <v>0</v>
      </c>
    </row>
    <row r="6" spans="1:8" x14ac:dyDescent="0.25">
      <c r="A6" s="20" t="s">
        <v>10</v>
      </c>
      <c r="B6" s="21">
        <v>2545</v>
      </c>
      <c r="C6" s="22">
        <v>3200</v>
      </c>
      <c r="D6" s="47">
        <v>2700</v>
      </c>
      <c r="E6" s="26">
        <f t="shared" si="0"/>
        <v>8445</v>
      </c>
      <c r="F6" s="24">
        <f t="shared" si="1"/>
        <v>2815</v>
      </c>
      <c r="G6" s="25">
        <f t="shared" si="2"/>
        <v>0.12252092793825352</v>
      </c>
      <c r="H6" s="26">
        <f t="shared" si="3"/>
        <v>0</v>
      </c>
    </row>
    <row r="7" spans="1:8" x14ac:dyDescent="0.25">
      <c r="A7" s="20" t="s">
        <v>11</v>
      </c>
      <c r="B7" s="21">
        <v>4900</v>
      </c>
      <c r="C7" s="22">
        <v>4800</v>
      </c>
      <c r="D7" s="47">
        <v>4450</v>
      </c>
      <c r="E7" s="26">
        <f t="shared" si="0"/>
        <v>14150</v>
      </c>
      <c r="F7" s="24">
        <f t="shared" si="1"/>
        <v>4716.666666666667</v>
      </c>
      <c r="G7" s="25">
        <f t="shared" si="2"/>
        <v>0.20528965427191087</v>
      </c>
      <c r="H7" s="26">
        <f t="shared" si="3"/>
        <v>707.5</v>
      </c>
    </row>
    <row r="8" spans="1:8" x14ac:dyDescent="0.25">
      <c r="A8" s="20" t="s">
        <v>12</v>
      </c>
      <c r="B8" s="21">
        <v>1525</v>
      </c>
      <c r="C8" s="22">
        <v>1520</v>
      </c>
      <c r="D8" s="47">
        <v>2250</v>
      </c>
      <c r="E8" s="26">
        <f t="shared" si="0"/>
        <v>5295</v>
      </c>
      <c r="F8" s="24">
        <f t="shared" si="1"/>
        <v>1765</v>
      </c>
      <c r="G8" s="25">
        <f t="shared" si="2"/>
        <v>7.6820404195743319E-2</v>
      </c>
      <c r="H8" s="26">
        <f t="shared" si="3"/>
        <v>0</v>
      </c>
    </row>
    <row r="9" spans="1:8" x14ac:dyDescent="0.25">
      <c r="A9" s="20" t="s">
        <v>13</v>
      </c>
      <c r="B9" s="21">
        <v>1485</v>
      </c>
      <c r="C9" s="22">
        <v>1780</v>
      </c>
      <c r="D9" s="47">
        <v>1985</v>
      </c>
      <c r="E9" s="26">
        <f t="shared" si="0"/>
        <v>5250</v>
      </c>
      <c r="F9" s="24">
        <f t="shared" si="1"/>
        <v>1750</v>
      </c>
      <c r="G9" s="25">
        <f t="shared" si="2"/>
        <v>7.6167539570850318E-2</v>
      </c>
      <c r="H9" s="26">
        <f t="shared" si="3"/>
        <v>0</v>
      </c>
    </row>
    <row r="10" spans="1:8" x14ac:dyDescent="0.25">
      <c r="A10" s="20" t="s">
        <v>14</v>
      </c>
      <c r="B10" s="21">
        <v>2585</v>
      </c>
      <c r="C10" s="22">
        <v>2595</v>
      </c>
      <c r="D10" s="47">
        <v>3945</v>
      </c>
      <c r="E10" s="26">
        <f t="shared" si="0"/>
        <v>9125</v>
      </c>
      <c r="F10" s="24">
        <f t="shared" si="1"/>
        <v>3041.6666666666665</v>
      </c>
      <c r="G10" s="25">
        <f t="shared" si="2"/>
        <v>0.13238643782552556</v>
      </c>
      <c r="H10" s="26">
        <f t="shared" si="3"/>
        <v>273.75</v>
      </c>
    </row>
    <row r="11" spans="1:8" ht="15.75" thickBot="1" x14ac:dyDescent="0.3">
      <c r="A11" s="27" t="s">
        <v>15</v>
      </c>
      <c r="B11" s="28">
        <v>2680</v>
      </c>
      <c r="C11" s="29">
        <v>3055</v>
      </c>
      <c r="D11" s="48">
        <v>2895</v>
      </c>
      <c r="E11" s="33">
        <f t="shared" si="0"/>
        <v>8630</v>
      </c>
      <c r="F11" s="31">
        <f t="shared" si="1"/>
        <v>2876.6666666666665</v>
      </c>
      <c r="G11" s="32">
        <f t="shared" si="2"/>
        <v>0.12520492695170252</v>
      </c>
      <c r="H11" s="33">
        <f t="shared" si="3"/>
        <v>258.89999999999998</v>
      </c>
    </row>
    <row r="12" spans="1:8" ht="41.25" customHeight="1" thickBot="1" x14ac:dyDescent="0.3">
      <c r="A12" s="5" t="s">
        <v>4</v>
      </c>
      <c r="B12" s="37">
        <f>SUM(B4:B11)</f>
        <v>21845</v>
      </c>
      <c r="C12" s="38">
        <f t="shared" ref="C12:E12" si="4">SUM(C4:C11)</f>
        <v>23247</v>
      </c>
      <c r="D12" s="49">
        <f t="shared" si="4"/>
        <v>23835</v>
      </c>
      <c r="E12" s="7">
        <f t="shared" si="4"/>
        <v>68927</v>
      </c>
      <c r="H12" s="6">
        <f>SUM(H4:H11)</f>
        <v>1596.7600000000002</v>
      </c>
    </row>
    <row r="13" spans="1:8" ht="45" x14ac:dyDescent="0.25">
      <c r="A13" s="34" t="s">
        <v>16</v>
      </c>
      <c r="B13" s="39">
        <f>B12/$E$12</f>
        <v>0.31692950512861434</v>
      </c>
      <c r="C13" s="40">
        <f t="shared" ref="C13:D13" si="5">C12/$E$12</f>
        <v>0.33726986521972524</v>
      </c>
      <c r="D13" s="41">
        <f t="shared" si="5"/>
        <v>0.34580062965166047</v>
      </c>
      <c r="E13" s="2" t="s">
        <v>20</v>
      </c>
      <c r="F13" s="2" t="s">
        <v>21</v>
      </c>
    </row>
    <row r="14" spans="1:8" ht="30" x14ac:dyDescent="0.25">
      <c r="A14" s="35" t="s">
        <v>17</v>
      </c>
      <c r="B14" s="42">
        <f>AVERAGE(B4:B11)</f>
        <v>2730.625</v>
      </c>
      <c r="C14" s="43">
        <f t="shared" ref="C14:D14" si="6">AVERAGE(C4:C11)</f>
        <v>2905.875</v>
      </c>
      <c r="D14" s="23">
        <f t="shared" si="6"/>
        <v>2979.375</v>
      </c>
      <c r="E14" s="3">
        <f>AVERAGE(E4:E11)</f>
        <v>8615.875</v>
      </c>
      <c r="F14" s="3">
        <f>AVERAGE(B14:D14)</f>
        <v>2871.9583333333335</v>
      </c>
      <c r="G14" s="1"/>
    </row>
    <row r="15" spans="1:8" x14ac:dyDescent="0.25">
      <c r="A15" s="35" t="s">
        <v>18</v>
      </c>
      <c r="B15" s="42">
        <f>MIN(B4:B11)</f>
        <v>1485</v>
      </c>
      <c r="C15" s="43">
        <f t="shared" ref="C15:D15" si="7">MIN(C4:C11)</f>
        <v>1520</v>
      </c>
      <c r="D15" s="23">
        <f t="shared" si="7"/>
        <v>1985</v>
      </c>
    </row>
    <row r="16" spans="1:8" ht="15.75" thickBot="1" x14ac:dyDescent="0.3">
      <c r="A16" s="36" t="s">
        <v>19</v>
      </c>
      <c r="B16" s="44">
        <f>MAX(B4:B11)</f>
        <v>4900</v>
      </c>
      <c r="C16" s="45">
        <f t="shared" ref="C16:D16" si="8">MAX(C4:C11)</f>
        <v>4800</v>
      </c>
      <c r="D16" s="30">
        <f t="shared" si="8"/>
        <v>4450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Primes1</vt:lpstr>
      <vt:lpstr>Primes2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</dc:creator>
  <cp:lastModifiedBy>Nathalie THIRION</cp:lastModifiedBy>
  <dcterms:created xsi:type="dcterms:W3CDTF">2012-11-06T10:07:36Z</dcterms:created>
  <dcterms:modified xsi:type="dcterms:W3CDTF">2024-01-31T16:54:07Z</dcterms:modified>
</cp:coreProperties>
</file>