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helmobe-my.sharepoint.com/personal/j_heeren_helmo_be/Documents/2. HELMo/2025-2026/Q2/CI/Logiciel tableur/EXERCICES/"/>
    </mc:Choice>
  </mc:AlternateContent>
  <xr:revisionPtr revIDLastSave="0" documentId="8_{454D9983-6360-42B5-80C9-5E5334A2B631}" xr6:coauthVersionLast="47" xr6:coauthVersionMax="47" xr10:uidLastSave="{00000000-0000-0000-0000-000000000000}"/>
  <bookViews>
    <workbookView xWindow="-120" yWindow="-120" windowWidth="29040" windowHeight="15720" xr2:uid="{169BADC7-C891-4F66-B2C9-A64F92A59B80}"/>
  </bookViews>
  <sheets>
    <sheet name="Tab de référence" sheetId="1" r:id="rId1"/>
    <sheet name="Exercice 1" sheetId="2" r:id="rId2"/>
    <sheet name="Exercice 2" sheetId="3" r:id="rId3"/>
    <sheet name="Exercice 3" sheetId="4" r:id="rId4"/>
  </sheets>
  <externalReferences>
    <externalReference r:id="rId5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4" l="1"/>
  <c r="F6" i="4"/>
  <c r="F7" i="4"/>
  <c r="F8" i="4"/>
  <c r="F4" i="4"/>
  <c r="D8" i="4"/>
  <c r="C8" i="4"/>
  <c r="B8" i="4"/>
  <c r="D7" i="4"/>
  <c r="C7" i="4"/>
  <c r="B7" i="4"/>
  <c r="D6" i="4"/>
  <c r="C6" i="4"/>
  <c r="B6" i="4"/>
  <c r="D5" i="4"/>
  <c r="E5" i="4" s="1"/>
  <c r="C5" i="4"/>
  <c r="B5" i="4"/>
  <c r="D4" i="4"/>
  <c r="C4" i="4"/>
  <c r="B4" i="4"/>
  <c r="C6" i="3"/>
  <c r="C7" i="3"/>
  <c r="C8" i="3"/>
  <c r="C9" i="3"/>
  <c r="C10" i="3"/>
  <c r="C5" i="3"/>
  <c r="B10" i="3"/>
  <c r="B9" i="3"/>
  <c r="B8" i="3"/>
  <c r="B7" i="3"/>
  <c r="B6" i="3"/>
  <c r="B5" i="3"/>
  <c r="B9" i="2"/>
  <c r="C9" i="2" s="1"/>
  <c r="B8" i="2"/>
  <c r="C8" i="2" s="1"/>
  <c r="B7" i="2"/>
  <c r="C7" i="2" s="1"/>
  <c r="B6" i="2"/>
  <c r="C6" i="2" s="1"/>
  <c r="B5" i="2"/>
  <c r="C5" i="2" s="1"/>
  <c r="B4" i="2"/>
  <c r="C4" i="2" s="1"/>
  <c r="G8" i="4" l="1"/>
  <c r="E8" i="4"/>
  <c r="G7" i="4"/>
  <c r="E7" i="4"/>
  <c r="G6" i="4"/>
  <c r="E6" i="4"/>
  <c r="G4" i="4"/>
  <c r="E4" i="4"/>
  <c r="G5" i="4"/>
</calcChain>
</file>

<file path=xl/sharedStrings.xml><?xml version="1.0" encoding="utf-8"?>
<sst xmlns="http://schemas.openxmlformats.org/spreadsheetml/2006/main" count="132" uniqueCount="73">
  <si>
    <t>Pays</t>
  </si>
  <si>
    <t>Région</t>
  </si>
  <si>
    <t>Organisation partenaire</t>
  </si>
  <si>
    <t>Secteur d'intervention</t>
  </si>
  <si>
    <t>Année du projet</t>
  </si>
  <si>
    <t>Montant du financement (€)</t>
  </si>
  <si>
    <t>IDH</t>
  </si>
  <si>
    <t>Statut du projet</t>
  </si>
  <si>
    <t>Sénégal</t>
  </si>
  <si>
    <t>Afrique de l'Ouest</t>
  </si>
  <si>
    <t>ONG Ensemble pour le Sahel</t>
  </si>
  <si>
    <t>Éducation</t>
  </si>
  <si>
    <t>En cours</t>
  </si>
  <si>
    <t>Croix-Rouge Sénégalaise</t>
  </si>
  <si>
    <t>Santé</t>
  </si>
  <si>
    <t>Terminé</t>
  </si>
  <si>
    <t>Kenya</t>
  </si>
  <si>
    <t>Afrique de l'Est</t>
  </si>
  <si>
    <t>Care International Kenya</t>
  </si>
  <si>
    <t>Agriculture</t>
  </si>
  <si>
    <t>Kenya Red Cross Society</t>
  </si>
  <si>
    <t>Eau et assainissement</t>
  </si>
  <si>
    <t>Bolivie</t>
  </si>
  <si>
    <t>Amérique du Sud</t>
  </si>
  <si>
    <t>Fundación Solidaridad</t>
  </si>
  <si>
    <t>Cambodge</t>
  </si>
  <si>
    <t>Asie du Sud-Est</t>
  </si>
  <si>
    <t>Cambodian Rural Development</t>
  </si>
  <si>
    <t>Maroc</t>
  </si>
  <si>
    <t>Afrique du Nord</t>
  </si>
  <si>
    <t>Association Al Amal</t>
  </si>
  <si>
    <t>Formation professionnelle</t>
  </si>
  <si>
    <t>Népal</t>
  </si>
  <si>
    <t>Asie du Sud</t>
  </si>
  <si>
    <t>Nepal Development Group</t>
  </si>
  <si>
    <t>Haïti</t>
  </si>
  <si>
    <t>Caraïbes</t>
  </si>
  <si>
    <t>Fondation Espoir Haïti</t>
  </si>
  <si>
    <t>Reconstruction</t>
  </si>
  <si>
    <t>Bénin</t>
  </si>
  <si>
    <t>Bénin Solidarité</t>
  </si>
  <si>
    <t>Vietnam</t>
  </si>
  <si>
    <t>Vietnam Rural Aid</t>
  </si>
  <si>
    <t>Pérou</t>
  </si>
  <si>
    <t>Perú Sostenible</t>
  </si>
  <si>
    <t>Environnement</t>
  </si>
  <si>
    <t>Rwanda</t>
  </si>
  <si>
    <t>Rwanda Reconstruction</t>
  </si>
  <si>
    <t>Bangladesh</t>
  </si>
  <si>
    <t>Bangladesh Rural Advancement</t>
  </si>
  <si>
    <t>Microfinance</t>
  </si>
  <si>
    <t>Tunisie</t>
  </si>
  <si>
    <t>Tunisie Avenir</t>
  </si>
  <si>
    <t>Laos</t>
  </si>
  <si>
    <t>Laos Development Fund</t>
  </si>
  <si>
    <t>Guatemala</t>
  </si>
  <si>
    <t>Amérique centrale</t>
  </si>
  <si>
    <t>Guatemala Solidario</t>
  </si>
  <si>
    <t>Éthiopie</t>
  </si>
  <si>
    <t>Ethiopia Aid Network</t>
  </si>
  <si>
    <t>Données de référence — Tab des projets</t>
  </si>
  <si>
    <t>Classification</t>
  </si>
  <si>
    <t>Montant du financement</t>
  </si>
  <si>
    <t>Exercice 1</t>
  </si>
  <si>
    <t>Catégorie</t>
  </si>
  <si>
    <t>Kenya (2020)</t>
  </si>
  <si>
    <t>Exercice 2</t>
  </si>
  <si>
    <t>Statut</t>
  </si>
  <si>
    <t>Sénégal (2021)</t>
  </si>
  <si>
    <t>Suivi 1</t>
  </si>
  <si>
    <t>Suivi 2</t>
  </si>
  <si>
    <t>Exercice 3</t>
  </si>
  <si>
    <t>Suivi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</si>
</sst>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0.000"/>
  </numFmts>
  <fonts count="9" x14ac:knownFonts="1">
    <font>
      <sz val="11"/>
      <color theme="1"/>
      <name val="Aptos Narrow"/>
      <family val="2"/>
      <scheme val="minor"/>
    </font>
    <font>
      <b/>
      <sz val="12"/>
      <color rgb="FF1F4E78"/>
      <name val="Arial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sz val="11"/>
      <color theme="1"/>
      <name val="Calibri"/>
      <family val="2"/>
      <charset val="1"/>
    </font>
    <font>
      <i/>
      <sz val="11"/>
      <color rgb="FF404040"/>
      <name val="Arial"/>
      <charset val="1"/>
    </font>
    <font>
      <sz val="11"/>
      <color rgb="FF008000"/>
      <name val="Arial"/>
      <charset val="1"/>
    </font>
    <font>
      <b/>
      <sz val="12"/>
      <color rgb="FF1F4E78"/>
      <name val="Arial"/>
      <family val="2"/>
    </font>
    <font>
      <b/>
      <sz val="11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E7D32"/>
        <bgColor rgb="FF008000"/>
      </patternFill>
    </fill>
    <fill>
      <patternFill patternType="solid">
        <fgColor rgb="FF1F4E78"/>
        <bgColor rgb="FF003366"/>
      </patternFill>
    </fill>
    <fill>
      <patternFill patternType="solid">
        <fgColor rgb="FFD9E1F2"/>
        <bgColor rgb="FFE2EFDA"/>
      </patternFill>
    </fill>
    <fill>
      <patternFill patternType="solid">
        <fgColor rgb="FFFFF2CC"/>
        <b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276225</xdr:rowOff>
    </xdr:from>
    <xdr:to>
      <xdr:col>12</xdr:col>
      <xdr:colOff>66675</xdr:colOff>
      <xdr:row>6</xdr:row>
      <xdr:rowOff>19050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631EB99C-B9D9-E09E-05D8-75A048C57CF4}"/>
            </a:ext>
          </a:extLst>
        </xdr:cNvPr>
        <xdr:cNvSpPr/>
      </xdr:nvSpPr>
      <xdr:spPr>
        <a:xfrm>
          <a:off x="5572125" y="857250"/>
          <a:ext cx="6134100" cy="6953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fr-FR" sz="1400" b="1" u="sng">
              <a:solidFill>
                <a:sysClr val="windowText" lastClr="000000"/>
              </a:solidFill>
            </a:rPr>
            <a:t>Consigne</a:t>
          </a:r>
          <a:r>
            <a:rPr lang="fr-FR" sz="1400">
              <a:solidFill>
                <a:sysClr val="windowText" lastClr="000000"/>
              </a:solidFill>
            </a:rPr>
            <a:t>: Classez</a:t>
          </a:r>
          <a:r>
            <a:rPr lang="fr-FR" sz="1400" baseline="0">
              <a:solidFill>
                <a:sysClr val="windowText" lastClr="000000"/>
              </a:solidFill>
            </a:rPr>
            <a:t> chaque projet selon son montant de financement - "financement important" s'il dépasse 200.000,00  € sinon "financement standard".</a:t>
          </a:r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3</xdr:row>
      <xdr:rowOff>342900</xdr:rowOff>
    </xdr:from>
    <xdr:to>
      <xdr:col>11</xdr:col>
      <xdr:colOff>542925</xdr:colOff>
      <xdr:row>10</xdr:row>
      <xdr:rowOff>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A0F2666B-51AD-4897-B627-76C6B122E4A3}"/>
            </a:ext>
          </a:extLst>
        </xdr:cNvPr>
        <xdr:cNvSpPr/>
      </xdr:nvSpPr>
      <xdr:spPr>
        <a:xfrm>
          <a:off x="5086350" y="923925"/>
          <a:ext cx="6134100" cy="1428750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fr-FR" sz="1400" b="1" u="sng">
              <a:solidFill>
                <a:sysClr val="windowText" lastClr="000000"/>
              </a:solidFill>
            </a:rPr>
            <a:t>Consigne</a:t>
          </a:r>
          <a:r>
            <a:rPr lang="fr-FR" sz="1400">
              <a:solidFill>
                <a:sysClr val="windowText" lastClr="000000"/>
              </a:solidFill>
            </a:rPr>
            <a:t>: Classez</a:t>
          </a:r>
          <a:r>
            <a:rPr lang="fr-FR" sz="1400" baseline="0">
              <a:solidFill>
                <a:sysClr val="windowText" lastClr="000000"/>
              </a:solidFill>
            </a:rPr>
            <a:t> chaque projet en 4 catégories selon son montant :</a:t>
          </a:r>
        </a:p>
        <a:p>
          <a:endParaRPr lang="fr-FR" sz="1400" baseline="0">
            <a:solidFill>
              <a:sysClr val="windowText" lastClr="000000"/>
            </a:solidFill>
          </a:endParaRPr>
        </a:p>
        <a:p>
          <a:r>
            <a:rPr lang="fr-FR" sz="1400" baseline="0">
              <a:solidFill>
                <a:sysClr val="windowText" lastClr="000000"/>
              </a:solidFill>
            </a:rPr>
            <a:t>Si le projet est inférieur à 150.000,00 €, il est considéré comme faible, si le projet est inférieur à 300.000,00 € il est considéré comme moyen et dans les autres cas, il sera considéré comme élevé.</a:t>
          </a:r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9523</xdr:rowOff>
    </xdr:from>
    <xdr:to>
      <xdr:col>15</xdr:col>
      <xdr:colOff>657225</xdr:colOff>
      <xdr:row>13</xdr:row>
      <xdr:rowOff>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2CFEB5EC-A557-4302-8226-20FF9B453B53}"/>
            </a:ext>
          </a:extLst>
        </xdr:cNvPr>
        <xdr:cNvSpPr/>
      </xdr:nvSpPr>
      <xdr:spPr>
        <a:xfrm>
          <a:off x="8096250" y="209548"/>
          <a:ext cx="6134100" cy="2752727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u="sng">
              <a:solidFill>
                <a:sysClr val="windowText" lastClr="000000"/>
              </a:solidFill>
            </a:rPr>
            <a:t>Consigne Suivi</a:t>
          </a:r>
          <a:r>
            <a:rPr lang="fr-FR" sz="1400" b="1" u="sng" baseline="0">
              <a:solidFill>
                <a:sysClr val="windowText" lastClr="000000"/>
              </a:solidFill>
            </a:rPr>
            <a:t> 1: </a:t>
          </a:r>
          <a:r>
            <a:rPr kumimoji="0" lang="fr-FR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Un projet est signalé "Suivi renforcé" s'il est "En cours" et  que l'IDH du pays est inférieur à 0,55. Sinon, "Suivi standard". N'utilisez que la fonction SI, rien d'autre.</a:t>
          </a:r>
        </a:p>
        <a:p>
          <a:endParaRPr lang="fr-FR" sz="1400" b="1" u="sng">
            <a:solidFill>
              <a:sysClr val="windowText" lastClr="000000"/>
            </a:solidFill>
          </a:endParaRPr>
        </a:p>
        <a:p>
          <a:r>
            <a:rPr lang="fr-FR" sz="1400" b="1" u="sng">
              <a:solidFill>
                <a:sysClr val="windowText" lastClr="000000"/>
              </a:solidFill>
            </a:rPr>
            <a:t>Consigne</a:t>
          </a:r>
          <a:r>
            <a:rPr lang="fr-FR" sz="1400" b="1" u="sng" baseline="0">
              <a:solidFill>
                <a:sysClr val="windowText" lastClr="000000"/>
              </a:solidFill>
            </a:rPr>
            <a:t> Suivi 2 </a:t>
          </a:r>
          <a:r>
            <a:rPr lang="fr-FR" sz="1400" b="0" u="none" baseline="0">
              <a:solidFill>
                <a:sysClr val="windowText" lastClr="000000"/>
              </a:solidFill>
            </a:rPr>
            <a:t>: Un projet est signalé "Suivi renforcé" s'il est "En cours" et que l'IDH du pays est inférieur à 0,55. Sinon, "Suivi standard". Utilisez un SI et un ET.</a:t>
          </a:r>
          <a:endParaRPr lang="fr-FR" sz="1400" b="0" u="none">
            <a:solidFill>
              <a:sysClr val="windowText" lastClr="000000"/>
            </a:solidFill>
          </a:endParaRPr>
        </a:p>
        <a:p>
          <a:endParaRPr lang="fr-FR" sz="1400" b="1" u="sng">
            <a:solidFill>
              <a:sysClr val="windowText" lastClr="000000"/>
            </a:solidFill>
          </a:endParaRPr>
        </a:p>
        <a:p>
          <a:r>
            <a:rPr lang="fr-FR" sz="1400" b="1" u="sng">
              <a:solidFill>
                <a:sysClr val="windowText" lastClr="000000"/>
              </a:solidFill>
            </a:rPr>
            <a:t>Consigne Suivi 3 - plus difficile</a:t>
          </a:r>
          <a:r>
            <a:rPr lang="fr-FR" sz="1400">
              <a:solidFill>
                <a:sysClr val="windowText" lastClr="000000"/>
              </a:solidFill>
            </a:rPr>
            <a:t>: Un</a:t>
          </a:r>
          <a:r>
            <a:rPr lang="fr-FR" sz="1400" baseline="0">
              <a:solidFill>
                <a:sysClr val="windowText" lastClr="000000"/>
              </a:solidFill>
            </a:rPr>
            <a:t> projet est signalé "Suivi renforcé" s'il est "En cours" et  que l'IDH du pays est inférieur à 0,55 ou si son financement dépasse 300.000,00 € (quel que soit le statut). Sinon, "Suivi standard".</a:t>
          </a:r>
        </a:p>
        <a:p>
          <a:endParaRPr lang="fr-FR" sz="1400" baseline="0">
            <a:solidFill>
              <a:sysClr val="windowText" lastClr="000000"/>
            </a:solidFill>
          </a:endParaRPr>
        </a:p>
        <a:p>
          <a:endParaRPr lang="fr-FR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ine\Downloads\Exercice_SI_Cooperation_internationale.xlsx" TargetMode="External"/><Relationship Id="rId1" Type="http://schemas.openxmlformats.org/officeDocument/2006/relationships/externalLinkPath" Target="file:///C:\Users\Justine\Downloads\Exercice_SI_Cooperation_internatio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ignes"/>
      <sheetName val="Données de référence"/>
      <sheetName val="Exercice 1 - SI simple"/>
      <sheetName val="Exercice 2 - SI imbriqué"/>
      <sheetName val="Exercice 3 - SI+ET+OU"/>
      <sheetName val="Corrigé (enseignant)"/>
    </sheetNames>
    <sheetDataSet>
      <sheetData sheetId="0"/>
      <sheetData sheetId="1">
        <row r="4">
          <cell r="F4">
            <v>185000</v>
          </cell>
          <cell r="G4">
            <v>0.51100000000000001</v>
          </cell>
          <cell r="H4" t="str">
            <v>En cours</v>
          </cell>
        </row>
        <row r="6">
          <cell r="F6">
            <v>310000</v>
          </cell>
          <cell r="G6">
            <v>0.57499999999999996</v>
          </cell>
          <cell r="H6" t="str">
            <v>Terminé</v>
          </cell>
        </row>
        <row r="8">
          <cell r="F8">
            <v>150000</v>
          </cell>
        </row>
        <row r="9">
          <cell r="F9">
            <v>198000</v>
          </cell>
        </row>
        <row r="11">
          <cell r="F11">
            <v>165000</v>
          </cell>
        </row>
        <row r="12">
          <cell r="F12">
            <v>340000</v>
          </cell>
        </row>
        <row r="13">
          <cell r="F13">
            <v>175000</v>
          </cell>
          <cell r="G13">
            <v>0.52500000000000002</v>
          </cell>
          <cell r="H13" t="str">
            <v>Terminé</v>
          </cell>
        </row>
        <row r="14">
          <cell r="F14">
            <v>205000</v>
          </cell>
        </row>
        <row r="15">
          <cell r="F15">
            <v>190000</v>
          </cell>
        </row>
        <row r="16">
          <cell r="F16">
            <v>230000</v>
          </cell>
        </row>
        <row r="17">
          <cell r="F17">
            <v>260000</v>
          </cell>
        </row>
        <row r="18">
          <cell r="F18">
            <v>145000</v>
          </cell>
        </row>
        <row r="19">
          <cell r="F19">
            <v>130000</v>
          </cell>
        </row>
        <row r="20">
          <cell r="F20">
            <v>210000</v>
          </cell>
          <cell r="G20">
            <v>0.66300000000000003</v>
          </cell>
          <cell r="H20" t="str">
            <v>Terminé</v>
          </cell>
        </row>
        <row r="21">
          <cell r="F21">
            <v>295000</v>
          </cell>
          <cell r="G21">
            <v>0.498</v>
          </cell>
          <cell r="H21" t="str">
            <v>En cours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9600-2E2B-4714-9DE7-35985EF6E3EB}">
  <dimension ref="A1:H21"/>
  <sheetViews>
    <sheetView tabSelected="1" workbookViewId="0">
      <selection activeCell="A2" sqref="A2"/>
    </sheetView>
  </sheetViews>
  <sheetFormatPr baseColWidth="10" defaultRowHeight="15" x14ac:dyDescent="0.25"/>
  <cols>
    <col min="2" max="2" width="17.85546875" customWidth="1"/>
    <col min="3" max="3" width="29.42578125" customWidth="1"/>
    <col min="4" max="4" width="30.28515625" customWidth="1"/>
  </cols>
  <sheetData>
    <row r="1" spans="1:8" ht="15.75" x14ac:dyDescent="0.25">
      <c r="A1" s="14" t="s">
        <v>60</v>
      </c>
      <c r="B1" s="14"/>
      <c r="C1" s="14"/>
      <c r="D1" s="14"/>
      <c r="E1" s="14"/>
      <c r="F1" s="14"/>
      <c r="G1" s="14"/>
      <c r="H1" s="14"/>
    </row>
    <row r="2" spans="1:8" x14ac:dyDescent="0.25">
      <c r="A2" s="5"/>
      <c r="B2" s="5"/>
      <c r="C2" s="5"/>
      <c r="D2" s="5"/>
      <c r="E2" s="5"/>
      <c r="F2" s="5"/>
      <c r="G2" s="5"/>
      <c r="H2" s="5"/>
    </row>
    <row r="3" spans="1:8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5" customHeight="1" x14ac:dyDescent="0.25">
      <c r="A4" s="2" t="s">
        <v>8</v>
      </c>
      <c r="B4" s="2" t="s">
        <v>9</v>
      </c>
      <c r="C4" s="2" t="s">
        <v>10</v>
      </c>
      <c r="D4" s="2" t="s">
        <v>11</v>
      </c>
      <c r="E4" s="2">
        <v>2021</v>
      </c>
      <c r="F4" s="3">
        <v>185000</v>
      </c>
      <c r="G4" s="4">
        <v>0.51100000000000001</v>
      </c>
      <c r="H4" s="2" t="s">
        <v>12</v>
      </c>
    </row>
    <row r="5" spans="1:8" ht="15" customHeight="1" x14ac:dyDescent="0.25">
      <c r="A5" s="2" t="s">
        <v>8</v>
      </c>
      <c r="B5" s="2" t="s">
        <v>9</v>
      </c>
      <c r="C5" s="2" t="s">
        <v>13</v>
      </c>
      <c r="D5" s="2" t="s">
        <v>14</v>
      </c>
      <c r="E5" s="2">
        <v>2023</v>
      </c>
      <c r="F5" s="3">
        <v>240000</v>
      </c>
      <c r="G5" s="4">
        <v>0.51100000000000001</v>
      </c>
      <c r="H5" s="2" t="s">
        <v>15</v>
      </c>
    </row>
    <row r="6" spans="1:8" ht="15" customHeight="1" x14ac:dyDescent="0.25">
      <c r="A6" s="2" t="s">
        <v>16</v>
      </c>
      <c r="B6" s="2" t="s">
        <v>17</v>
      </c>
      <c r="C6" s="2" t="s">
        <v>18</v>
      </c>
      <c r="D6" s="2" t="s">
        <v>19</v>
      </c>
      <c r="E6" s="2">
        <v>2020</v>
      </c>
      <c r="F6" s="3">
        <v>310000</v>
      </c>
      <c r="G6" s="4">
        <v>0.57499999999999996</v>
      </c>
      <c r="H6" s="2" t="s">
        <v>15</v>
      </c>
    </row>
    <row r="7" spans="1:8" ht="15" customHeight="1" x14ac:dyDescent="0.25">
      <c r="A7" s="2" t="s">
        <v>16</v>
      </c>
      <c r="B7" s="2" t="s">
        <v>17</v>
      </c>
      <c r="C7" s="2" t="s">
        <v>20</v>
      </c>
      <c r="D7" s="2" t="s">
        <v>21</v>
      </c>
      <c r="E7" s="2">
        <v>2022</v>
      </c>
      <c r="F7" s="3">
        <v>275000</v>
      </c>
      <c r="G7" s="4">
        <v>0.57499999999999996</v>
      </c>
      <c r="H7" s="2" t="s">
        <v>12</v>
      </c>
    </row>
    <row r="8" spans="1:8" ht="15" customHeight="1" x14ac:dyDescent="0.25">
      <c r="A8" s="2" t="s">
        <v>22</v>
      </c>
      <c r="B8" s="2" t="s">
        <v>23</v>
      </c>
      <c r="C8" s="2" t="s">
        <v>24</v>
      </c>
      <c r="D8" s="2" t="s">
        <v>11</v>
      </c>
      <c r="E8" s="2">
        <v>2021</v>
      </c>
      <c r="F8" s="3">
        <v>150000</v>
      </c>
      <c r="G8" s="4">
        <v>0.69199999999999995</v>
      </c>
      <c r="H8" s="2" t="s">
        <v>15</v>
      </c>
    </row>
    <row r="9" spans="1:8" ht="15" customHeight="1" x14ac:dyDescent="0.25">
      <c r="A9" s="2" t="s">
        <v>25</v>
      </c>
      <c r="B9" s="2" t="s">
        <v>26</v>
      </c>
      <c r="C9" s="2" t="s">
        <v>27</v>
      </c>
      <c r="D9" s="2" t="s">
        <v>19</v>
      </c>
      <c r="E9" s="2">
        <v>2022</v>
      </c>
      <c r="F9" s="3">
        <v>198000</v>
      </c>
      <c r="G9" s="4">
        <v>0.59299999999999997</v>
      </c>
      <c r="H9" s="2" t="s">
        <v>12</v>
      </c>
    </row>
    <row r="10" spans="1:8" ht="15" customHeight="1" x14ac:dyDescent="0.25">
      <c r="A10" s="2" t="s">
        <v>28</v>
      </c>
      <c r="B10" s="2" t="s">
        <v>29</v>
      </c>
      <c r="C10" s="2" t="s">
        <v>30</v>
      </c>
      <c r="D10" s="2" t="s">
        <v>31</v>
      </c>
      <c r="E10" s="2">
        <v>2020</v>
      </c>
      <c r="F10" s="3">
        <v>220000</v>
      </c>
      <c r="G10" s="4">
        <v>0.68300000000000005</v>
      </c>
      <c r="H10" s="2" t="s">
        <v>15</v>
      </c>
    </row>
    <row r="11" spans="1:8" ht="15" customHeight="1" x14ac:dyDescent="0.25">
      <c r="A11" s="2" t="s">
        <v>32</v>
      </c>
      <c r="B11" s="2" t="s">
        <v>33</v>
      </c>
      <c r="C11" s="2" t="s">
        <v>34</v>
      </c>
      <c r="D11" s="2" t="s">
        <v>14</v>
      </c>
      <c r="E11" s="2">
        <v>2023</v>
      </c>
      <c r="F11" s="3">
        <v>165000</v>
      </c>
      <c r="G11" s="4">
        <v>0.60199999999999998</v>
      </c>
      <c r="H11" s="2" t="s">
        <v>12</v>
      </c>
    </row>
    <row r="12" spans="1:8" ht="15" customHeight="1" x14ac:dyDescent="0.25">
      <c r="A12" s="2" t="s">
        <v>35</v>
      </c>
      <c r="B12" s="2" t="s">
        <v>36</v>
      </c>
      <c r="C12" s="2" t="s">
        <v>37</v>
      </c>
      <c r="D12" s="2" t="s">
        <v>38</v>
      </c>
      <c r="E12" s="2">
        <v>2021</v>
      </c>
      <c r="F12" s="3">
        <v>340000</v>
      </c>
      <c r="G12" s="4">
        <v>0.53500000000000003</v>
      </c>
      <c r="H12" s="2" t="s">
        <v>12</v>
      </c>
    </row>
    <row r="13" spans="1:8" ht="15" customHeight="1" x14ac:dyDescent="0.25">
      <c r="A13" s="2" t="s">
        <v>39</v>
      </c>
      <c r="B13" s="2" t="s">
        <v>9</v>
      </c>
      <c r="C13" s="2" t="s">
        <v>40</v>
      </c>
      <c r="D13" s="2" t="s">
        <v>11</v>
      </c>
      <c r="E13" s="2">
        <v>2022</v>
      </c>
      <c r="F13" s="3">
        <v>175000</v>
      </c>
      <c r="G13" s="4">
        <v>0.52500000000000002</v>
      </c>
      <c r="H13" s="2" t="s">
        <v>15</v>
      </c>
    </row>
    <row r="14" spans="1:8" ht="15" customHeight="1" x14ac:dyDescent="0.25">
      <c r="A14" s="2" t="s">
        <v>41</v>
      </c>
      <c r="B14" s="2" t="s">
        <v>26</v>
      </c>
      <c r="C14" s="2" t="s">
        <v>42</v>
      </c>
      <c r="D14" s="2" t="s">
        <v>19</v>
      </c>
      <c r="E14" s="2">
        <v>2020</v>
      </c>
      <c r="F14" s="3">
        <v>205000</v>
      </c>
      <c r="G14" s="4">
        <v>0.70299999999999996</v>
      </c>
      <c r="H14" s="2" t="s">
        <v>15</v>
      </c>
    </row>
    <row r="15" spans="1:8" ht="15" customHeight="1" x14ac:dyDescent="0.25">
      <c r="A15" s="2" t="s">
        <v>43</v>
      </c>
      <c r="B15" s="2" t="s">
        <v>23</v>
      </c>
      <c r="C15" s="2" t="s">
        <v>44</v>
      </c>
      <c r="D15" s="2" t="s">
        <v>45</v>
      </c>
      <c r="E15" s="2">
        <v>2023</v>
      </c>
      <c r="F15" s="3">
        <v>190000</v>
      </c>
      <c r="G15" s="4">
        <v>0.76200000000000001</v>
      </c>
      <c r="H15" s="2" t="s">
        <v>12</v>
      </c>
    </row>
    <row r="16" spans="1:8" ht="15" customHeight="1" x14ac:dyDescent="0.25">
      <c r="A16" s="2" t="s">
        <v>46</v>
      </c>
      <c r="B16" s="2" t="s">
        <v>17</v>
      </c>
      <c r="C16" s="2" t="s">
        <v>47</v>
      </c>
      <c r="D16" s="2" t="s">
        <v>14</v>
      </c>
      <c r="E16" s="2">
        <v>2021</v>
      </c>
      <c r="F16" s="3">
        <v>230000</v>
      </c>
      <c r="G16" s="4">
        <v>0.53400000000000003</v>
      </c>
      <c r="H16" s="2" t="s">
        <v>15</v>
      </c>
    </row>
    <row r="17" spans="1:8" ht="15" customHeight="1" x14ac:dyDescent="0.25">
      <c r="A17" s="2" t="s">
        <v>48</v>
      </c>
      <c r="B17" s="2" t="s">
        <v>33</v>
      </c>
      <c r="C17" s="2" t="s">
        <v>49</v>
      </c>
      <c r="D17" s="2" t="s">
        <v>50</v>
      </c>
      <c r="E17" s="2">
        <v>2022</v>
      </c>
      <c r="F17" s="3">
        <v>260000</v>
      </c>
      <c r="G17" s="4">
        <v>0.66100000000000003</v>
      </c>
      <c r="H17" s="2" t="s">
        <v>12</v>
      </c>
    </row>
    <row r="18" spans="1:8" ht="15" customHeight="1" x14ac:dyDescent="0.25">
      <c r="A18" s="2" t="s">
        <v>51</v>
      </c>
      <c r="B18" s="2" t="s">
        <v>29</v>
      </c>
      <c r="C18" s="2" t="s">
        <v>52</v>
      </c>
      <c r="D18" s="2" t="s">
        <v>31</v>
      </c>
      <c r="E18" s="2">
        <v>2020</v>
      </c>
      <c r="F18" s="3">
        <v>145000</v>
      </c>
      <c r="G18" s="4">
        <v>0.73099999999999998</v>
      </c>
      <c r="H18" s="2" t="s">
        <v>15</v>
      </c>
    </row>
    <row r="19" spans="1:8" ht="15" customHeight="1" x14ac:dyDescent="0.25">
      <c r="A19" s="2" t="s">
        <v>53</v>
      </c>
      <c r="B19" s="2" t="s">
        <v>26</v>
      </c>
      <c r="C19" s="2" t="s">
        <v>54</v>
      </c>
      <c r="D19" s="2" t="s">
        <v>11</v>
      </c>
      <c r="E19" s="2">
        <v>2023</v>
      </c>
      <c r="F19" s="3">
        <v>130000</v>
      </c>
      <c r="G19" s="4">
        <v>0.60699999999999998</v>
      </c>
      <c r="H19" s="2" t="s">
        <v>12</v>
      </c>
    </row>
    <row r="20" spans="1:8" ht="15" customHeight="1" x14ac:dyDescent="0.25">
      <c r="A20" s="2" t="s">
        <v>55</v>
      </c>
      <c r="B20" s="2" t="s">
        <v>56</v>
      </c>
      <c r="C20" s="2" t="s">
        <v>57</v>
      </c>
      <c r="D20" s="2" t="s">
        <v>19</v>
      </c>
      <c r="E20" s="2">
        <v>2021</v>
      </c>
      <c r="F20" s="3">
        <v>210000</v>
      </c>
      <c r="G20" s="4">
        <v>0.66300000000000003</v>
      </c>
      <c r="H20" s="2" t="s">
        <v>15</v>
      </c>
    </row>
    <row r="21" spans="1:8" ht="15" customHeight="1" x14ac:dyDescent="0.25">
      <c r="A21" s="2" t="s">
        <v>58</v>
      </c>
      <c r="B21" s="2" t="s">
        <v>17</v>
      </c>
      <c r="C21" s="2" t="s">
        <v>59</v>
      </c>
      <c r="D21" s="2" t="s">
        <v>21</v>
      </c>
      <c r="E21" s="2">
        <v>2022</v>
      </c>
      <c r="F21" s="3">
        <v>295000</v>
      </c>
      <c r="G21" s="4">
        <v>0.498</v>
      </c>
      <c r="H21" s="2" t="s">
        <v>12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C507-9959-4F48-99EB-D34B291717F3}">
  <dimension ref="A1:C9"/>
  <sheetViews>
    <sheetView workbookViewId="0">
      <selection activeCell="B20" sqref="B20"/>
    </sheetView>
  </sheetViews>
  <sheetFormatPr baseColWidth="10" defaultRowHeight="15" x14ac:dyDescent="0.25"/>
  <cols>
    <col min="1" max="1" width="18.28515625" customWidth="1"/>
    <col min="2" max="2" width="28.42578125" customWidth="1"/>
    <col min="3" max="3" width="25" customWidth="1"/>
  </cols>
  <sheetData>
    <row r="1" spans="1:3" ht="15.75" x14ac:dyDescent="0.25">
      <c r="A1" s="14" t="s">
        <v>63</v>
      </c>
      <c r="B1" s="14"/>
      <c r="C1" s="14"/>
    </row>
    <row r="3" spans="1:3" x14ac:dyDescent="0.25">
      <c r="A3" s="6" t="s">
        <v>0</v>
      </c>
      <c r="B3" s="6" t="s">
        <v>62</v>
      </c>
      <c r="C3" s="6" t="s">
        <v>61</v>
      </c>
    </row>
    <row r="4" spans="1:3" ht="15" customHeight="1" x14ac:dyDescent="0.25">
      <c r="A4" s="8" t="s">
        <v>22</v>
      </c>
      <c r="B4" s="7">
        <f>'[1]Données de référence'!$F$8</f>
        <v>150000</v>
      </c>
      <c r="C4" s="9" t="str">
        <f>IF(B4&gt;200000,"Financement important","Financement standard")</f>
        <v>Financement standard</v>
      </c>
    </row>
    <row r="5" spans="1:3" ht="15" customHeight="1" x14ac:dyDescent="0.25">
      <c r="A5" s="8" t="s">
        <v>25</v>
      </c>
      <c r="B5" s="7">
        <f>'[1]Données de référence'!$F$9</f>
        <v>198000</v>
      </c>
      <c r="C5" s="9" t="str">
        <f t="shared" ref="C5:C9" si="0">IF(B5&gt;200000,"Financement important","Financement standard")</f>
        <v>Financement standard</v>
      </c>
    </row>
    <row r="6" spans="1:3" ht="15" customHeight="1" x14ac:dyDescent="0.25">
      <c r="A6" s="8" t="s">
        <v>32</v>
      </c>
      <c r="B6" s="7">
        <f>'[1]Données de référence'!$F$11</f>
        <v>165000</v>
      </c>
      <c r="C6" s="9" t="str">
        <f t="shared" si="0"/>
        <v>Financement standard</v>
      </c>
    </row>
    <row r="7" spans="1:3" ht="15" customHeight="1" x14ac:dyDescent="0.25">
      <c r="A7" s="8" t="s">
        <v>35</v>
      </c>
      <c r="B7" s="7">
        <f>'[1]Données de référence'!$F$12</f>
        <v>340000</v>
      </c>
      <c r="C7" s="9" t="str">
        <f t="shared" si="0"/>
        <v>Financement important</v>
      </c>
    </row>
    <row r="8" spans="1:3" ht="15" customHeight="1" x14ac:dyDescent="0.25">
      <c r="A8" s="8" t="s">
        <v>39</v>
      </c>
      <c r="B8" s="7">
        <f>'[1]Données de référence'!$F$13</f>
        <v>175000</v>
      </c>
      <c r="C8" s="9" t="str">
        <f t="shared" si="0"/>
        <v>Financement standard</v>
      </c>
    </row>
    <row r="9" spans="1:3" ht="15" customHeight="1" x14ac:dyDescent="0.25">
      <c r="A9" s="8" t="s">
        <v>41</v>
      </c>
      <c r="B9" s="7">
        <f>'[1]Données de référence'!$F$14</f>
        <v>205000</v>
      </c>
      <c r="C9" s="9" t="str">
        <f t="shared" si="0"/>
        <v>Financement important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F5CE-7711-4F14-9D98-9EE9FC9023D7}">
  <dimension ref="A1:C10"/>
  <sheetViews>
    <sheetView workbookViewId="0">
      <selection activeCell="B9" sqref="B9"/>
    </sheetView>
  </sheetViews>
  <sheetFormatPr baseColWidth="10" defaultRowHeight="15" x14ac:dyDescent="0.25"/>
  <cols>
    <col min="1" max="1" width="17.42578125" customWidth="1"/>
    <col min="2" max="2" width="29.42578125" customWidth="1"/>
    <col min="3" max="3" width="14.7109375" customWidth="1"/>
  </cols>
  <sheetData>
    <row r="1" spans="1:3" ht="15.75" x14ac:dyDescent="0.25">
      <c r="A1" s="14" t="s">
        <v>66</v>
      </c>
      <c r="B1" s="14"/>
      <c r="C1" s="14"/>
    </row>
    <row r="2" spans="1:3" x14ac:dyDescent="0.25">
      <c r="A2" s="15"/>
      <c r="B2" s="15"/>
      <c r="C2" s="15"/>
    </row>
    <row r="4" spans="1:3" ht="31.5" customHeight="1" x14ac:dyDescent="0.25">
      <c r="A4" s="6" t="s">
        <v>0</v>
      </c>
      <c r="B4" s="6" t="s">
        <v>5</v>
      </c>
      <c r="C4" s="6" t="s">
        <v>64</v>
      </c>
    </row>
    <row r="5" spans="1:3" ht="18" customHeight="1" x14ac:dyDescent="0.25">
      <c r="A5" s="8" t="s">
        <v>43</v>
      </c>
      <c r="B5" s="7">
        <f>'[1]Données de référence'!$F$15</f>
        <v>190000</v>
      </c>
      <c r="C5" s="10" t="str">
        <f>IF(B5&lt;150000,"Faible",IF(B5&gt;300000,"Élevé","Moyen"))</f>
        <v>Moyen</v>
      </c>
    </row>
    <row r="6" spans="1:3" ht="18" customHeight="1" x14ac:dyDescent="0.25">
      <c r="A6" s="8" t="s">
        <v>46</v>
      </c>
      <c r="B6" s="7">
        <f>'[1]Données de référence'!$F$16</f>
        <v>230000</v>
      </c>
      <c r="C6" s="10" t="str">
        <f t="shared" ref="C6:C10" si="0">IF(B6&lt;150000,"Faible",IF(B6&gt;300000,"Élevé","Moyen"))</f>
        <v>Moyen</v>
      </c>
    </row>
    <row r="7" spans="1:3" ht="18" customHeight="1" x14ac:dyDescent="0.25">
      <c r="A7" s="8" t="s">
        <v>48</v>
      </c>
      <c r="B7" s="7">
        <f>'[1]Données de référence'!$F$17</f>
        <v>260000</v>
      </c>
      <c r="C7" s="10" t="str">
        <f t="shared" si="0"/>
        <v>Moyen</v>
      </c>
    </row>
    <row r="8" spans="1:3" ht="18" customHeight="1" x14ac:dyDescent="0.25">
      <c r="A8" s="8" t="s">
        <v>51</v>
      </c>
      <c r="B8" s="7">
        <f>'[1]Données de référence'!$F$18</f>
        <v>145000</v>
      </c>
      <c r="C8" s="10" t="str">
        <f t="shared" si="0"/>
        <v>Faible</v>
      </c>
    </row>
    <row r="9" spans="1:3" ht="18" customHeight="1" x14ac:dyDescent="0.25">
      <c r="A9" s="8" t="s">
        <v>53</v>
      </c>
      <c r="B9" s="7">
        <f>'[1]Données de référence'!$F$19</f>
        <v>130000</v>
      </c>
      <c r="C9" s="10" t="str">
        <f t="shared" si="0"/>
        <v>Faible</v>
      </c>
    </row>
    <row r="10" spans="1:3" ht="18" customHeight="1" x14ac:dyDescent="0.25">
      <c r="A10" s="8" t="s">
        <v>65</v>
      </c>
      <c r="B10" s="7">
        <f>'[1]Données de référence'!$F$6</f>
        <v>310000</v>
      </c>
      <c r="C10" s="10" t="str">
        <f t="shared" si="0"/>
        <v>Élevé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FEC7-2A79-4041-A09B-9857BF257590}">
  <dimension ref="A1:G8"/>
  <sheetViews>
    <sheetView workbookViewId="0">
      <selection activeCell="O16" sqref="O16"/>
    </sheetView>
  </sheetViews>
  <sheetFormatPr baseColWidth="10" defaultRowHeight="15" x14ac:dyDescent="0.25"/>
  <cols>
    <col min="1" max="1" width="18.7109375" customWidth="1"/>
    <col min="2" max="2" width="24.7109375" customWidth="1"/>
    <col min="5" max="5" width="14.140625" bestFit="1" customWidth="1"/>
    <col min="6" max="6" width="14.140625" customWidth="1"/>
    <col min="7" max="7" width="17.5703125" customWidth="1"/>
  </cols>
  <sheetData>
    <row r="1" spans="1:7" ht="15.75" x14ac:dyDescent="0.25">
      <c r="A1" s="16" t="s">
        <v>71</v>
      </c>
      <c r="B1" s="14"/>
      <c r="C1" s="14"/>
      <c r="D1" s="14"/>
      <c r="E1" s="14"/>
      <c r="F1" s="14"/>
      <c r="G1" s="14"/>
    </row>
    <row r="3" spans="1:7" ht="30" x14ac:dyDescent="0.25">
      <c r="A3" s="6" t="s">
        <v>0</v>
      </c>
      <c r="B3" s="6" t="s">
        <v>5</v>
      </c>
      <c r="C3" s="6" t="s">
        <v>6</v>
      </c>
      <c r="D3" s="6" t="s">
        <v>67</v>
      </c>
      <c r="E3" s="6" t="s">
        <v>69</v>
      </c>
      <c r="F3" s="13" t="s">
        <v>70</v>
      </c>
      <c r="G3" s="13" t="s">
        <v>72</v>
      </c>
    </row>
    <row r="4" spans="1:7" ht="20.100000000000001" customHeight="1" x14ac:dyDescent="0.25">
      <c r="A4" s="8" t="s">
        <v>55</v>
      </c>
      <c r="B4" s="7">
        <f>'[1]Données de référence'!$F$20</f>
        <v>210000</v>
      </c>
      <c r="C4" s="11">
        <f>'[1]Données de référence'!$G$20</f>
        <v>0.66300000000000003</v>
      </c>
      <c r="D4" s="12" t="str">
        <f>'[1]Données de référence'!$H$20</f>
        <v>Terminé</v>
      </c>
      <c r="E4" s="9" t="str">
        <f>IF(D4="En cours",IF(C5&lt;0.55,"Suivi renforcé","Suivi standard"),"Suivi standard")</f>
        <v>Suivi standard</v>
      </c>
      <c r="F4" s="9" t="str">
        <f>IF(AND(D6="En cours",C6&lt;0.55),"Suivi renforcé","Suivi standard")</f>
        <v>Suivi renforcé</v>
      </c>
      <c r="G4" s="9" t="str">
        <f>IF(OR(AND(D4="En cours",C4&lt;0.55),B4&gt;300000),"Suivi renforcé","Suivi standard")</f>
        <v>Suivi standard</v>
      </c>
    </row>
    <row r="5" spans="1:7" ht="20.100000000000001" customHeight="1" x14ac:dyDescent="0.25">
      <c r="A5" s="8" t="s">
        <v>65</v>
      </c>
      <c r="B5" s="7">
        <f>'[1]Données de référence'!$F$6</f>
        <v>310000</v>
      </c>
      <c r="C5" s="11">
        <f>'[1]Données de référence'!$G$6</f>
        <v>0.57499999999999996</v>
      </c>
      <c r="D5" s="12" t="str">
        <f>'[1]Données de référence'!$H$6</f>
        <v>Terminé</v>
      </c>
      <c r="E5" s="9" t="str">
        <f t="shared" ref="E5:E8" si="0">IF(D5="En cours",IF(C6&lt;0.55,"Suivi renforcé","Suivi standard"),"Suivi standard")</f>
        <v>Suivi standard</v>
      </c>
      <c r="F5" s="9" t="str">
        <f t="shared" ref="F5:F8" si="1">IF(AND(D7="En cours",C7&lt;0.55),"Suivi renforcé","Suivi standard")</f>
        <v>Suivi standard</v>
      </c>
      <c r="G5" s="9" t="str">
        <f t="shared" ref="G5:G8" si="2">IF(OR(AND(D5="En cours",C5&lt;0.55),B5&gt;300000),"Suivi renforcé","Suivi standard")</f>
        <v>Suivi renforcé</v>
      </c>
    </row>
    <row r="6" spans="1:7" ht="20.100000000000001" customHeight="1" x14ac:dyDescent="0.25">
      <c r="A6" s="8" t="s">
        <v>68</v>
      </c>
      <c r="B6" s="7">
        <f>'[1]Données de référence'!$F$4</f>
        <v>185000</v>
      </c>
      <c r="C6" s="11">
        <f>'[1]Données de référence'!$G$4</f>
        <v>0.51100000000000001</v>
      </c>
      <c r="D6" s="12" t="str">
        <f>'[1]Données de référence'!$H$4</f>
        <v>En cours</v>
      </c>
      <c r="E6" s="9" t="str">
        <f t="shared" si="0"/>
        <v>Suivi renforcé</v>
      </c>
      <c r="F6" s="9" t="str">
        <f t="shared" si="1"/>
        <v>Suivi renforcé</v>
      </c>
      <c r="G6" s="9" t="str">
        <f t="shared" si="2"/>
        <v>Suivi renforcé</v>
      </c>
    </row>
    <row r="7" spans="1:7" ht="20.100000000000001" customHeight="1" x14ac:dyDescent="0.25">
      <c r="A7" s="8" t="s">
        <v>39</v>
      </c>
      <c r="B7" s="7">
        <f>'[1]Données de référence'!$F$13</f>
        <v>175000</v>
      </c>
      <c r="C7" s="11">
        <f>'[1]Données de référence'!$G$13</f>
        <v>0.52500000000000002</v>
      </c>
      <c r="D7" s="12" t="str">
        <f>'[1]Données de référence'!$H$13</f>
        <v>Terminé</v>
      </c>
      <c r="E7" s="9" t="str">
        <f t="shared" si="0"/>
        <v>Suivi standard</v>
      </c>
      <c r="F7" s="9" t="str">
        <f t="shared" si="1"/>
        <v>Suivi standard</v>
      </c>
      <c r="G7" s="9" t="str">
        <f t="shared" si="2"/>
        <v>Suivi standard</v>
      </c>
    </row>
    <row r="8" spans="1:7" ht="20.100000000000001" customHeight="1" x14ac:dyDescent="0.25">
      <c r="A8" s="8" t="s">
        <v>58</v>
      </c>
      <c r="B8" s="7">
        <f>'[1]Données de référence'!$F$21</f>
        <v>295000</v>
      </c>
      <c r="C8" s="11">
        <f>'[1]Données de référence'!$G$21</f>
        <v>0.498</v>
      </c>
      <c r="D8" s="12" t="str">
        <f>'[1]Données de référence'!$H$21</f>
        <v>En cours</v>
      </c>
      <c r="E8" s="9" t="str">
        <f t="shared" si="0"/>
        <v>Suivi renforcé</v>
      </c>
      <c r="F8" s="9" t="str">
        <f t="shared" si="1"/>
        <v>Suivi standard</v>
      </c>
      <c r="G8" s="9" t="str">
        <f t="shared" si="2"/>
        <v>Suivi renforcé</v>
      </c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 de référence</vt:lpstr>
      <vt:lpstr>Exercice 1</vt:lpstr>
      <vt:lpstr>Exercice 2</vt:lpstr>
      <vt:lpstr>Exercice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HEEREN</dc:creator>
  <cp:lastModifiedBy>Justine HEEREN</cp:lastModifiedBy>
  <dcterms:created xsi:type="dcterms:W3CDTF">2026-08-04T22:07:04Z</dcterms:created>
  <dcterms:modified xsi:type="dcterms:W3CDTF">2026-08-04T22:27:11Z</dcterms:modified>
</cp:coreProperties>
</file>